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Lenovo\Desktop\"/>
    </mc:Choice>
  </mc:AlternateContent>
  <xr:revisionPtr revIDLastSave="0" documentId="13_ncr:1_{AEAB96D4-4D68-4CF4-9DAC-AECBD10A0CD1}" xr6:coauthVersionLast="47" xr6:coauthVersionMax="47" xr10:uidLastSave="{00000000-0000-0000-0000-000000000000}"/>
  <bookViews>
    <workbookView xWindow="-120" yWindow="-120" windowWidth="29040" windowHeight="15720" tabRatio="818" firstSheet="1" activeTab="11" xr2:uid="{00000000-000D-0000-FFFF-FFFF00000000}"/>
  </bookViews>
  <sheets>
    <sheet name="2015" sheetId="3" r:id="rId1"/>
    <sheet name="2016" sheetId="1" r:id="rId2"/>
    <sheet name="2017" sheetId="2" r:id="rId3"/>
    <sheet name="2018" sheetId="4" r:id="rId4"/>
    <sheet name="2019" sheetId="5" r:id="rId5"/>
    <sheet name="2020" sheetId="6" r:id="rId6"/>
    <sheet name="2021" sheetId="7" r:id="rId7"/>
    <sheet name="2022" sheetId="8" r:id="rId8"/>
    <sheet name="2023" sheetId="9" r:id="rId9"/>
    <sheet name="2024" sheetId="10" r:id="rId10"/>
    <sheet name="2025" sheetId="11" r:id="rId11"/>
    <sheet name="2026" sheetId="12" r:id="rId12"/>
  </sheets>
  <definedNames>
    <definedName name="_xlnm.Print_Area" localSheetId="2">'2017'!$A$1:$E$15</definedName>
    <definedName name="_xlnm.Print_Area" localSheetId="3">'2018'!$A$1:$E$15</definedName>
    <definedName name="_xlnm.Print_Area" localSheetId="5">'2020'!$A$1:$E$15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2" l="1"/>
  <c r="B8" i="12"/>
  <c r="D12" i="12"/>
  <c r="D11" i="12"/>
  <c r="C9" i="12"/>
  <c r="D7" i="12"/>
  <c r="C7" i="12"/>
  <c r="B10" i="11"/>
  <c r="C10" i="11" s="1"/>
  <c r="D12" i="11"/>
  <c r="D11" i="11"/>
  <c r="C9" i="11"/>
  <c r="D7" i="11"/>
  <c r="C7" i="11"/>
  <c r="D11" i="10"/>
  <c r="B10" i="10"/>
  <c r="C10" i="10" s="1"/>
  <c r="D11" i="9"/>
  <c r="B8" i="9"/>
  <c r="B10" i="9"/>
  <c r="C10" i="9" s="1"/>
  <c r="D12" i="10"/>
  <c r="C9" i="10"/>
  <c r="D7" i="10"/>
  <c r="C7" i="10"/>
  <c r="D12" i="9"/>
  <c r="C9" i="9"/>
  <c r="D7" i="9"/>
  <c r="C7" i="9"/>
  <c r="B10" i="8"/>
  <c r="C10" i="12" l="1"/>
  <c r="B8" i="11"/>
  <c r="B8" i="10"/>
  <c r="B8" i="8"/>
  <c r="D12" i="8"/>
  <c r="D11" i="8"/>
  <c r="C9" i="8"/>
  <c r="D7" i="8"/>
  <c r="C7" i="8"/>
  <c r="C10" i="8" l="1"/>
  <c r="B10" i="7"/>
  <c r="B8" i="7" s="1"/>
  <c r="D12" i="7" l="1"/>
  <c r="D11" i="7"/>
  <c r="C10" i="7"/>
  <c r="C9" i="7"/>
  <c r="D7" i="7"/>
  <c r="C7" i="7"/>
  <c r="B10" i="6" l="1"/>
  <c r="B8" i="6" s="1"/>
  <c r="D12" i="6"/>
  <c r="D11" i="6"/>
  <c r="C9" i="6"/>
  <c r="D7" i="6"/>
  <c r="C7" i="6"/>
  <c r="C10" i="6" l="1"/>
  <c r="B10" i="5"/>
  <c r="B8" i="5" s="1"/>
  <c r="D12" i="5"/>
  <c r="D11" i="5"/>
  <c r="C10" i="5"/>
  <c r="C9" i="5"/>
  <c r="D7" i="5"/>
  <c r="C7" i="5"/>
  <c r="D12" i="4"/>
  <c r="D11" i="4"/>
  <c r="B10" i="4"/>
  <c r="C10" i="4" s="1"/>
  <c r="C9" i="4"/>
  <c r="C7" i="4"/>
  <c r="B8" i="4" l="1"/>
  <c r="D7" i="4"/>
  <c r="B10" i="2" l="1"/>
  <c r="B8" i="2" s="1"/>
  <c r="D12" i="2"/>
  <c r="D11" i="2"/>
  <c r="C10" i="2"/>
  <c r="C9" i="2"/>
  <c r="D7" i="2"/>
  <c r="C7" i="2"/>
  <c r="D12" i="1" l="1"/>
  <c r="D11" i="1"/>
  <c r="B10" i="1" l="1"/>
  <c r="B8" i="1" s="1"/>
  <c r="C9" i="1"/>
  <c r="D7" i="1"/>
  <c r="C7" i="1"/>
  <c r="C10" i="1" l="1"/>
</calcChain>
</file>

<file path=xl/sharedStrings.xml><?xml version="1.0" encoding="utf-8"?>
<sst xmlns="http://schemas.openxmlformats.org/spreadsheetml/2006/main" count="288" uniqueCount="61">
  <si>
    <t>Hospital Purranque</t>
  </si>
  <si>
    <t>Hospital Río Negro</t>
  </si>
  <si>
    <t>Hospital Puerto Octay</t>
  </si>
  <si>
    <t>Hospital San Juan de la Costa</t>
  </si>
  <si>
    <t>HOSPITALES</t>
  </si>
  <si>
    <t>POBLACION ASIGNADA POR SSO</t>
  </si>
  <si>
    <t>AT. CERRADA</t>
  </si>
  <si>
    <t>AT. URGENCIA</t>
  </si>
  <si>
    <t>Hospital P. Socorro Quilacahuin</t>
  </si>
  <si>
    <r>
      <rPr>
        <b/>
        <i/>
        <sz val="9"/>
        <color theme="1" tint="0.499984740745262"/>
        <rFont val="Verdana"/>
        <family val="2"/>
      </rPr>
      <t>Fuente:</t>
    </r>
    <r>
      <rPr>
        <i/>
        <sz val="9"/>
        <color theme="1" tint="0.499984740745262"/>
        <rFont val="Verdana"/>
        <family val="2"/>
      </rPr>
      <t xml:space="preserve"> Depto. Estadísticas y Gestión de la Información</t>
    </r>
  </si>
  <si>
    <t>AT. ABIERTA</t>
  </si>
  <si>
    <t>OBSERVACIONES</t>
  </si>
  <si>
    <t>N/A</t>
  </si>
  <si>
    <t>Para At. Cerrada y At. Urgencia se considera la población validada por Fonasa de la comuna de Río Negro.</t>
  </si>
  <si>
    <t>Para el Hospital Base San José Osorno se considera toda la población validada por Fonasa de la Provincia de Osorno.</t>
  </si>
  <si>
    <t>Hospital Base San José Osorno</t>
  </si>
  <si>
    <t xml:space="preserve">Para At. Cerrada se considera la suma de población validada por Fonasa de las comunas de Purranque, Río Negro y Puerto Octay, más la adscrita de Hospital Puerto Octay.
Para At. Urgencia se considera la población validada por Fonasa para la comuna de Purranque. </t>
  </si>
  <si>
    <t>Para At. Cerrada se considera la población validada por Fonasa para la comuna de San Pablo. 
Para At. Urgencia y At. Abierta se considera la población asignada al Hospital P. Socorro Quilacahuin.</t>
  </si>
  <si>
    <t>Para At. Cerrada se considera la población validada por Fonasa para la comuna de San Juan de la Costa. 
Para At. Urgencia y At. Abierta se considera la población asignada al Hospital San Juan de la Costa.</t>
  </si>
  <si>
    <t>Para At. Cerrada y At. Urgencia se considera la suma de la población validada por Fonasa para el DSM Puerto Octay más la Adscrita del HPO.
Para At. Abierta se considera la población adscrita al HPO.</t>
  </si>
  <si>
    <t>A partir del año 2015 el Servicio de Salud Osorno a través de los Deptos. Atención Primaria, Articulación de la Red y Estadísticas y Gestión de la Información asigna Poblaciones a los Hospitales de la Red.</t>
  </si>
  <si>
    <t>POBLACIÓN ASIGNADA PARA HOSPITALES DEL SSO
 AÑO 2016</t>
  </si>
  <si>
    <t>Nota: La Población asignada a los Hospitales tiene como base la información entregada por Fonasa año 2016.</t>
  </si>
  <si>
    <t>POBLACIÓN ASIGNADA PARA HOSPITALES DEL SSO
 AÑO 2017</t>
  </si>
  <si>
    <t>Nota: La Población asignada a los Hospitales tiene como base la información entregada por Fonasa año 2017.</t>
  </si>
  <si>
    <t>POBLACIÓN ASIGNADA PARA HOSPITALES DEL SSO
 AÑO 2015</t>
  </si>
  <si>
    <t>Nota: La Población asignada a los Hospitales tiene como base la información entregada por Fonasa año 2015.</t>
  </si>
  <si>
    <t>POBLACIÓN ASIGNADA PARA HOSPITALES DEL SSO
 AÑO 2018</t>
  </si>
  <si>
    <t>Nota: La Población asignada a los Hospitales tiene como base la información entregada por Fonasa año 2018.</t>
  </si>
  <si>
    <t>POBLACIÓN ASIGNADA PARA HOSPITALES DEL SSO
 AÑO 2019</t>
  </si>
  <si>
    <t>Nota: La Población asignada a los Hospitales tiene como base la información entregada por Fonasa año 2019.</t>
  </si>
  <si>
    <t>POBLACIÓN ASIGNADA PARA HOSPITALES DEL SSO
 AÑO 2020</t>
  </si>
  <si>
    <t>Nota: La Población asignada a los Hospitales tiene como base la información entregada por Fonasa año 2020.</t>
  </si>
  <si>
    <t>- Para el Hospital Base San José Osorno se considera toda la población validada por Fonasa de la Provincia de Osorno.</t>
  </si>
  <si>
    <t xml:space="preserve">- Para At. Cerrada se considera la suma de población validada por Fonasa de las comunas de Purranque, Río Negro y Puerto Octay, más la adscrita de Hospital Puerto Octay.
- Para At. Urgencia se considera la población validada por Fonasa para la comuna de Purranque. </t>
  </si>
  <si>
    <t>- Para At. Cerrada y At. Urgencia se considera la población validada por Fonasa de la comuna de Río Negro.</t>
  </si>
  <si>
    <t>- Para At. Cerrada y At. Urgencia se considera la suma de la población validada por Fonasa para el DSM Puerto Octay más la Adscrita del HPO.
- Para At. Abierta se considera la población adscrita al HPO.</t>
  </si>
  <si>
    <t>- Para At. Cerrada se considera la población validada por Fonasa para la comuna de San Juan de la Costa. 
- Para At. Urgencia y At. Abierta se considera la población asignada al Hospital San Juan de la Costa.</t>
  </si>
  <si>
    <t>- Para At. Cerrada se considera la población validada por Fonasa para la comuna de San Pablo. 
- Para At. Urgencia y At. Abierta se considera la población asignada al Hospital P. Socorro Quilacahuin.</t>
  </si>
  <si>
    <t>Hospital Pu Mulen Quilacahuín</t>
  </si>
  <si>
    <t>Hospital Futa Sruka Lawenche Kunko Mapu Mo</t>
  </si>
  <si>
    <t>POBLACIÓN ASIGNADA PARA HOSPITALES DEL SSO
 AÑO 2021</t>
  </si>
  <si>
    <t>- Para At. Cerrada se considera la población validada por Fonasa para la comuna de San Pablo. 
- Para At. Urgencia y At. Abierta se considera la población asignada al Hospital Pu Mulen Quilacahuin.</t>
  </si>
  <si>
    <t>- Para At. Cerrada se considera la población validada por Fonasa para la comuna de San Juan de la Costa. 
- Para At. Urgencia y At. Abierta se considera la población asignada al Hospital Futa Sruka Lawenche Kunko Mapu Mo.</t>
  </si>
  <si>
    <t>- Para At. Cerrada y At. Urgencia se considera la suma de la población validada por Fonasa para el DSM Puerto Octay más la Adscrita del Hospital Puerto Octay.
- Para At. Abierta se considera la población adscrita al Hospital Puerto Octay.</t>
  </si>
  <si>
    <r>
      <rPr>
        <b/>
        <i/>
        <sz val="9"/>
        <color theme="1"/>
        <rFont val="Verdana"/>
        <family val="2"/>
      </rPr>
      <t>Fuente:</t>
    </r>
    <r>
      <rPr>
        <i/>
        <sz val="9"/>
        <color theme="1"/>
        <rFont val="Verdana"/>
        <family val="2"/>
      </rPr>
      <t xml:space="preserve"> Depto. Estadísticas y Gestión de la Información</t>
    </r>
  </si>
  <si>
    <t>Nota: La Población asignada a los Hospitales tiene como base la información entregada por Fonasa año 2021.</t>
  </si>
  <si>
    <t>POBLACIÓN ASIGNADA PARA HOSPITALES DEL SSO
 AÑO 2022</t>
  </si>
  <si>
    <t>Nota: La Población asignada a los Hospitales tiene como base la información entregada por Fonasa año 2022.</t>
  </si>
  <si>
    <t>POBLACIÓN ASIGNADA PARA HOSPITALES DEL SSO
 AÑO 2023</t>
  </si>
  <si>
    <t>POBLACIÓN ASIGNADA PARA HOSPITALES DEL SSO
 AÑO 2024</t>
  </si>
  <si>
    <r>
      <rPr>
        <b/>
        <i/>
        <sz val="9"/>
        <rFont val="Verdana"/>
        <family val="2"/>
      </rPr>
      <t>Fuente:</t>
    </r>
    <r>
      <rPr>
        <i/>
        <sz val="9"/>
        <rFont val="Verdana"/>
        <family val="2"/>
      </rPr>
      <t xml:space="preserve"> Depto. Estadísticas e Información de Salud</t>
    </r>
  </si>
  <si>
    <t>Nota: La Población asignada a los Hospitales tiene como base la información entregada por Fonasa año 2023.</t>
  </si>
  <si>
    <t>Nota: La Población asignada a los Hospitales tiene como base la información entregada por Fonasa año 2024.</t>
  </si>
  <si>
    <t>POBLACIÓN ASIGNADA PARA HOSPITALES DEL SSO
 AÑO 2025</t>
  </si>
  <si>
    <t>Nota: La Población asignada a los Hospitales tiene como base la información entregada por Fonasa año 2025.</t>
  </si>
  <si>
    <r>
      <rPr>
        <b/>
        <sz val="9"/>
        <rFont val="Verdana"/>
        <family val="2"/>
      </rPr>
      <t>Nota</t>
    </r>
    <r>
      <rPr>
        <sz val="9"/>
        <rFont val="Verdana"/>
        <family val="2"/>
      </rPr>
      <t>: La Población asignada a los Hospitales tiene como base la información entregada por Fonasa año 2026.</t>
    </r>
  </si>
  <si>
    <t xml:space="preserve">- Para At. Cerrada se considera la suma de población validada por Fonasa de las comunas de Purranque, Río Negro y Puerto Octay, más la adscrita de Hospital Puerto Octay.
- Para At. Urgencia se considera la población validada por Fonasa para la comuna de Purranque. </t>
  </si>
  <si>
    <t>- Para At. Cerrada y At. Urgencia se considera la suma de la población validada por Fonasa para el DSM Puerto Octay más la Adscrita del Hospital Puerto Octay.
- Para At. Abierta se considera la población adscrita al Hospital Puerto Octay.</t>
  </si>
  <si>
    <t>- Para At. Cerrada se considera la población validada por Fonasa para la comuna de San Juan de la Costa. 
- Para At. Urgencia y At. Abierta se considera la población asignada al Hospital Futa Sruka Lawenche Kunko Mapu Mo.</t>
  </si>
  <si>
    <t>- Para At. Cerrada se considera la población validada por Fonasa para la comuna de San Pablo. 
- Para At. Urgencia y At. Abierta se considera la población asignada al Hospital Pu Mulen Quilacahuin.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</si>
</sst>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Verdana"/>
      <family val="2"/>
    </font>
    <font>
      <sz val="11"/>
      <color theme="1"/>
      <name val="Verdana"/>
      <family val="2"/>
    </font>
    <font>
      <b/>
      <sz val="10"/>
      <name val="Verdana"/>
      <family val="2"/>
    </font>
    <font>
      <sz val="10"/>
      <color theme="1"/>
      <name val="Verdana"/>
      <family val="2"/>
    </font>
    <font>
      <sz val="10"/>
      <color theme="1" tint="0.499984740745262"/>
      <name val="Verdana"/>
      <family val="2"/>
    </font>
    <font>
      <i/>
      <sz val="9"/>
      <color theme="1" tint="0.499984740745262"/>
      <name val="Verdana"/>
      <family val="2"/>
    </font>
    <font>
      <b/>
      <i/>
      <sz val="9"/>
      <color theme="1" tint="0.499984740745262"/>
      <name val="Verdana"/>
      <family val="2"/>
    </font>
    <font>
      <sz val="10"/>
      <name val="Verdana"/>
      <family val="2"/>
    </font>
    <font>
      <b/>
      <sz val="9"/>
      <name val="Verdana"/>
      <family val="2"/>
    </font>
    <font>
      <sz val="9"/>
      <color theme="1"/>
      <name val="Verdana"/>
      <family val="2"/>
    </font>
    <font>
      <sz val="9"/>
      <name val="Verdana"/>
      <family val="2"/>
    </font>
    <font>
      <sz val="9"/>
      <color theme="1" tint="0.499984740745262"/>
      <name val="Verdana"/>
      <family val="2"/>
    </font>
    <font>
      <sz val="9"/>
      <color rgb="FFFF0000"/>
      <name val="Verdana"/>
      <family val="2"/>
    </font>
    <font>
      <i/>
      <sz val="9"/>
      <color theme="1"/>
      <name val="Verdana"/>
      <family val="2"/>
    </font>
    <font>
      <b/>
      <i/>
      <sz val="9"/>
      <color theme="1"/>
      <name val="Verdana"/>
      <family val="2"/>
    </font>
    <font>
      <sz val="10"/>
      <color rgb="FFFF0000"/>
      <name val="Verdana"/>
      <family val="2"/>
    </font>
    <font>
      <b/>
      <sz val="10"/>
      <color rgb="FFFF0000"/>
      <name val="Verdana"/>
      <family val="2"/>
    </font>
    <font>
      <i/>
      <sz val="9"/>
      <name val="Verdana"/>
      <family val="2"/>
    </font>
    <font>
      <b/>
      <i/>
      <sz val="9"/>
      <name val="Verdana"/>
      <family val="2"/>
    </font>
    <font>
      <sz val="9"/>
      <color rgb="FF0070C0"/>
      <name val="Verdana"/>
      <family val="2"/>
    </font>
  </fonts>
  <fills count="10">
    <fill>
      <patternFill patternType="none"/>
    </fill>
    <fill>
      <patternFill patternType="gray125"/>
    </fill>
    <fill>
      <patternFill patternType="solid">
        <fgColor theme="8"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bgColor indexed="64"/>
      </patternFill>
    </fill>
    <fill>
      <patternFill patternType="solid">
        <fgColor theme="4" tint="0.59999389629810485"/>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46">
    <xf numFmtId="0" fontId="0" fillId="0" borderId="0" xfId="0"/>
    <xf numFmtId="0" fontId="4" fillId="0" borderId="0" xfId="0" applyFont="1"/>
    <xf numFmtId="0" fontId="3" fillId="0" borderId="2" xfId="0" applyFont="1" applyBorder="1" applyAlignment="1">
      <alignmen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5" fillId="0" borderId="0" xfId="0" applyFont="1"/>
    <xf numFmtId="0" fontId="5" fillId="0" borderId="0" xfId="0" applyFont="1" applyAlignment="1">
      <alignment horizontal="center"/>
    </xf>
    <xf numFmtId="0" fontId="6" fillId="0" borderId="0" xfId="0" applyFont="1"/>
    <xf numFmtId="3" fontId="8" fillId="0" borderId="2"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3" xfId="0" applyFont="1" applyBorder="1" applyAlignment="1">
      <alignment vertical="center" wrapText="1"/>
    </xf>
    <xf numFmtId="3" fontId="8" fillId="0" borderId="4"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wrapText="1"/>
    </xf>
    <xf numFmtId="0" fontId="8" fillId="0" borderId="5" xfId="0" applyFont="1" applyBorder="1" applyAlignment="1">
      <alignment vertical="center" wrapText="1"/>
    </xf>
    <xf numFmtId="3" fontId="8" fillId="0" borderId="5"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3" xfId="0" applyFont="1" applyBorder="1" applyAlignment="1">
      <alignment vertical="center" wrapText="1"/>
    </xf>
    <xf numFmtId="3" fontId="4" fillId="0" borderId="4" xfId="0" applyNumberFormat="1" applyFont="1" applyBorder="1" applyAlignment="1">
      <alignment horizontal="center" vertical="center" wrapText="1"/>
    </xf>
    <xf numFmtId="0" fontId="4" fillId="0" borderId="5" xfId="0" applyFont="1" applyBorder="1" applyAlignment="1">
      <alignment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0" fillId="0" borderId="0" xfId="0" applyFont="1"/>
    <xf numFmtId="0" fontId="9" fillId="0" borderId="2" xfId="0" applyFont="1" applyBorder="1" applyAlignment="1">
      <alignment vertical="center"/>
    </xf>
    <xf numFmtId="0" fontId="10" fillId="0" borderId="0" xfId="0" applyFont="1" applyAlignment="1">
      <alignment horizontal="center"/>
    </xf>
    <xf numFmtId="0" fontId="9" fillId="2" borderId="1" xfId="0" applyFont="1" applyFill="1" applyBorder="1" applyAlignment="1">
      <alignment horizontal="center" vertical="center" wrapText="1"/>
    </xf>
    <xf numFmtId="0" fontId="11" fillId="0" borderId="3" xfId="0" applyFont="1" applyBorder="1" applyAlignment="1">
      <alignment vertical="center" wrapText="1"/>
    </xf>
    <xf numFmtId="3" fontId="11" fillId="0" borderId="4" xfId="0" applyNumberFormat="1" applyFont="1" applyBorder="1" applyAlignment="1">
      <alignment horizontal="center" vertical="center" wrapText="1"/>
    </xf>
    <xf numFmtId="0" fontId="11" fillId="0" borderId="1" xfId="0" applyFont="1" applyBorder="1" applyAlignment="1">
      <alignment vertical="center" wrapText="1"/>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vertical="center" wrapText="1"/>
    </xf>
    <xf numFmtId="3" fontId="11" fillId="0" borderId="5" xfId="0" applyNumberFormat="1" applyFont="1" applyBorder="1" applyAlignment="1">
      <alignment horizontal="center" vertical="center" wrapText="1"/>
    </xf>
    <xf numFmtId="0" fontId="12" fillId="0" borderId="0" xfId="0" applyFont="1" applyAlignment="1">
      <alignment horizontal="center"/>
    </xf>
    <xf numFmtId="0" fontId="12" fillId="0" borderId="0" xfId="0" applyFont="1"/>
    <xf numFmtId="0" fontId="10" fillId="0" borderId="4" xfId="0" quotePrefix="1" applyFont="1" applyBorder="1" applyAlignment="1">
      <alignment vertical="center" wrapText="1"/>
    </xf>
    <xf numFmtId="0" fontId="10" fillId="0" borderId="2" xfId="0" quotePrefix="1" applyFont="1" applyBorder="1" applyAlignment="1">
      <alignment vertical="center" wrapText="1"/>
    </xf>
    <xf numFmtId="0" fontId="10" fillId="0" borderId="1" xfId="0" quotePrefix="1" applyFont="1" applyBorder="1" applyAlignment="1">
      <alignment vertical="center" wrapText="1"/>
    </xf>
    <xf numFmtId="0" fontId="13" fillId="0" borderId="0" xfId="0" applyFont="1"/>
    <xf numFmtId="0" fontId="13" fillId="0" borderId="0" xfId="0" applyFont="1" applyAlignment="1">
      <alignment horizontal="center"/>
    </xf>
    <xf numFmtId="0" fontId="11" fillId="0" borderId="0" xfId="0" applyFont="1"/>
    <xf numFmtId="0" fontId="11" fillId="0" borderId="0" xfId="0" applyFont="1" applyAlignment="1">
      <alignment horizontal="center"/>
    </xf>
    <xf numFmtId="0" fontId="10" fillId="0" borderId="3" xfId="0" applyFont="1" applyBorder="1" applyAlignment="1">
      <alignment vertical="center" wrapText="1"/>
    </xf>
    <xf numFmtId="0" fontId="10" fillId="0" borderId="1" xfId="0" applyFont="1" applyBorder="1" applyAlignment="1">
      <alignment vertical="center" wrapText="1"/>
    </xf>
    <xf numFmtId="0" fontId="10" fillId="0" borderId="5" xfId="0" applyFont="1" applyBorder="1" applyAlignment="1">
      <alignment vertical="center" wrapText="1"/>
    </xf>
    <xf numFmtId="0" fontId="14" fillId="0" borderId="0" xfId="0" applyFont="1"/>
    <xf numFmtId="0" fontId="10" fillId="0" borderId="1" xfId="0" applyFont="1" applyBorder="1" applyAlignment="1">
      <alignment horizontal="center" vertical="center"/>
    </xf>
    <xf numFmtId="3" fontId="10" fillId="0" borderId="4"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8" fillId="0" borderId="0" xfId="0" applyFont="1"/>
    <xf numFmtId="0" fontId="10" fillId="0" borderId="0" xfId="0" applyFont="1" applyAlignment="1">
      <alignment vertical="center"/>
    </xf>
    <xf numFmtId="0" fontId="10" fillId="0" borderId="0" xfId="0" applyFont="1" applyAlignment="1">
      <alignment horizontal="center" vertical="center"/>
    </xf>
    <xf numFmtId="0" fontId="9" fillId="8" borderId="1" xfId="0" applyFont="1" applyFill="1" applyBorder="1" applyAlignment="1">
      <alignment horizontal="center" vertical="center" wrapText="1"/>
    </xf>
    <xf numFmtId="0" fontId="16" fillId="0" borderId="0" xfId="0" applyFont="1"/>
    <xf numFmtId="0" fontId="17" fillId="0" borderId="2"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1" fillId="0" borderId="4" xfId="0" quotePrefix="1" applyFont="1" applyBorder="1" applyAlignment="1">
      <alignment vertical="center" wrapText="1"/>
    </xf>
    <xf numFmtId="0" fontId="9" fillId="9" borderId="1" xfId="0" applyFont="1" applyFill="1" applyBorder="1" applyAlignment="1">
      <alignment horizontal="center" vertical="center" wrapText="1"/>
    </xf>
    <xf numFmtId="0" fontId="11" fillId="0" borderId="2" xfId="0" quotePrefix="1" applyFont="1" applyBorder="1" applyAlignment="1">
      <alignment vertical="center" wrapText="1"/>
    </xf>
    <xf numFmtId="0" fontId="11" fillId="0" borderId="1" xfId="0" quotePrefix="1" applyFont="1" applyBorder="1" applyAlignment="1">
      <alignment vertical="center" wrapText="1"/>
    </xf>
    <xf numFmtId="0" fontId="18" fillId="0" borderId="0" xfId="0" applyFont="1"/>
    <xf numFmtId="0" fontId="11" fillId="0" borderId="0" xfId="0" applyFont="1" applyAlignment="1">
      <alignment vertical="center"/>
    </xf>
    <xf numFmtId="0" fontId="9" fillId="4"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0" borderId="0" xfId="0" applyFont="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left"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11" fillId="0" borderId="0" xfId="0" applyFont="1" applyAlignment="1">
      <alignment horizontal="left" vertical="center" wrapText="1"/>
    </xf>
    <xf numFmtId="0" fontId="9" fillId="7"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 xfId="0" applyFont="1" applyFill="1" applyBorder="1" applyAlignment="1">
      <alignment horizontal="center" vertical="center" wrapText="1"/>
    </xf>
    <xf numFmtId="3" fontId="20" fillId="0" borderId="4" xfId="0" applyNumberFormat="1" applyFont="1" applyBorder="1" applyAlignment="1">
      <alignment horizontal="center" vertical="center" wrapText="1"/>
    </xf>
    <xf numFmtId="3" fontId="20" fillId="0" borderId="2" xfId="0" applyNumberFormat="1" applyFont="1" applyBorder="1" applyAlignment="1">
      <alignment horizontal="center" vertical="center" wrapText="1"/>
    </xf>
    <xf numFmtId="3" fontId="11" fillId="0"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workbookViewId="0">
      <selection activeCell="D10" sqref="D10"/>
    </sheetView>
  </sheetViews>
  <sheetFormatPr baseColWidth="10" defaultRowHeight="15" x14ac:dyDescent="0.25"/>
  <cols>
    <col min="1" max="1" width="32.140625" customWidth="1"/>
    <col min="2" max="4" width="17.42578125" customWidth="1"/>
    <col min="5" max="5" width="70.42578125" customWidth="1"/>
  </cols>
  <sheetData>
    <row r="1" spans="1:11" ht="36.75" customHeight="1" thickBot="1" x14ac:dyDescent="0.3">
      <c r="A1" s="74" t="s">
        <v>25</v>
      </c>
      <c r="B1" s="75"/>
      <c r="C1" s="75"/>
      <c r="D1" s="75"/>
      <c r="E1" s="76"/>
      <c r="K1" s="2"/>
    </row>
    <row r="3" spans="1:11" ht="51.75" customHeight="1" x14ac:dyDescent="0.25">
      <c r="A3" s="82" t="s">
        <v>20</v>
      </c>
      <c r="B3" s="82"/>
      <c r="C3" s="82"/>
      <c r="D3" s="82"/>
      <c r="E3" s="82"/>
    </row>
    <row r="4" spans="1:11" ht="15.75" thickBot="1" x14ac:dyDescent="0.3"/>
    <row r="5" spans="1:11" ht="15.75" thickBot="1" x14ac:dyDescent="0.3">
      <c r="A5" s="77" t="s">
        <v>4</v>
      </c>
      <c r="B5" s="79" t="s">
        <v>5</v>
      </c>
      <c r="C5" s="80"/>
      <c r="D5" s="81"/>
      <c r="E5" s="77" t="s">
        <v>11</v>
      </c>
    </row>
    <row r="6" spans="1:11" ht="15.75" thickBot="1" x14ac:dyDescent="0.3">
      <c r="A6" s="78"/>
      <c r="B6" s="20" t="s">
        <v>6</v>
      </c>
      <c r="C6" s="20" t="s">
        <v>7</v>
      </c>
      <c r="D6" s="20" t="s">
        <v>10</v>
      </c>
      <c r="E6" s="78"/>
    </row>
    <row r="7" spans="1:11" ht="37.5" customHeight="1" thickBot="1" x14ac:dyDescent="0.3">
      <c r="A7" s="21" t="s">
        <v>15</v>
      </c>
      <c r="B7" s="22">
        <v>212864</v>
      </c>
      <c r="C7" s="22">
        <v>212864</v>
      </c>
      <c r="D7" s="22">
        <v>212864</v>
      </c>
      <c r="E7" s="4" t="s">
        <v>14</v>
      </c>
    </row>
    <row r="8" spans="1:11" ht="91.5" customHeight="1" thickBot="1" x14ac:dyDescent="0.3">
      <c r="A8" s="5" t="s">
        <v>0</v>
      </c>
      <c r="B8" s="10">
        <v>43606</v>
      </c>
      <c r="C8" s="25">
        <v>21310</v>
      </c>
      <c r="D8" s="26" t="s">
        <v>12</v>
      </c>
      <c r="E8" s="6" t="s">
        <v>16</v>
      </c>
    </row>
    <row r="9" spans="1:11" ht="42" customHeight="1" thickBot="1" x14ac:dyDescent="0.3">
      <c r="A9" s="21" t="s">
        <v>1</v>
      </c>
      <c r="B9" s="22">
        <v>13082</v>
      </c>
      <c r="C9" s="22">
        <v>13082</v>
      </c>
      <c r="D9" s="26" t="s">
        <v>12</v>
      </c>
      <c r="E9" s="4" t="s">
        <v>13</v>
      </c>
    </row>
    <row r="10" spans="1:11" ht="64.5" thickBot="1" x14ac:dyDescent="0.3">
      <c r="A10" s="21" t="s">
        <v>2</v>
      </c>
      <c r="B10" s="22">
        <v>9214</v>
      </c>
      <c r="C10" s="22">
        <v>9214</v>
      </c>
      <c r="D10" s="22">
        <v>4881</v>
      </c>
      <c r="E10" s="4" t="s">
        <v>19</v>
      </c>
    </row>
    <row r="11" spans="1:11" ht="76.5" customHeight="1" thickBot="1" x14ac:dyDescent="0.3">
      <c r="A11" s="23" t="s">
        <v>3</v>
      </c>
      <c r="B11" s="24">
        <v>8507</v>
      </c>
      <c r="C11" s="25">
        <v>3233</v>
      </c>
      <c r="D11" s="25">
        <v>3233</v>
      </c>
      <c r="E11" s="5" t="s">
        <v>18</v>
      </c>
    </row>
    <row r="12" spans="1:11" ht="68.25" customHeight="1" thickBot="1" x14ac:dyDescent="0.3">
      <c r="A12" s="5" t="s">
        <v>8</v>
      </c>
      <c r="B12" s="25">
        <v>10588</v>
      </c>
      <c r="C12" s="22">
        <v>1697</v>
      </c>
      <c r="D12" s="22">
        <v>1697</v>
      </c>
      <c r="E12" s="4" t="s">
        <v>17</v>
      </c>
    </row>
    <row r="13" spans="1:11" x14ac:dyDescent="0.25">
      <c r="A13" s="9" t="s">
        <v>9</v>
      </c>
      <c r="B13" s="8"/>
      <c r="C13" s="8"/>
      <c r="D13" s="8"/>
      <c r="E13" s="7"/>
      <c r="F13" s="7"/>
      <c r="G13" s="7"/>
      <c r="H13" s="7"/>
      <c r="I13" s="7"/>
      <c r="J13" s="7"/>
      <c r="K13" s="7"/>
    </row>
    <row r="15" spans="1:11" x14ac:dyDescent="0.25">
      <c r="A15" s="1" t="s">
        <v>26</v>
      </c>
    </row>
  </sheetData>
  <mergeCells count="5">
    <mergeCell ref="A1:E1"/>
    <mergeCell ref="A5:A6"/>
    <mergeCell ref="B5:D5"/>
    <mergeCell ref="E5:E6"/>
    <mergeCell ref="A3:E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951F-8D19-4CD5-A7B9-5F910FED4B58}">
  <dimension ref="A1:K15"/>
  <sheetViews>
    <sheetView workbookViewId="0">
      <selection sqref="A1:XFD1048576"/>
    </sheetView>
  </sheetViews>
  <sheetFormatPr baseColWidth="10" defaultColWidth="45.140625" defaultRowHeight="11.25" x14ac:dyDescent="0.15"/>
  <cols>
    <col min="1" max="1" width="20.7109375" style="46" customWidth="1"/>
    <col min="2" max="2" width="15.42578125" style="47" bestFit="1" customWidth="1"/>
    <col min="3" max="3" width="16.7109375" style="47" bestFit="1" customWidth="1"/>
    <col min="4" max="4" width="14.5703125" style="47" bestFit="1" customWidth="1"/>
    <col min="5" max="5" width="73.140625" style="46" customWidth="1"/>
    <col min="6" max="16384" width="45.140625" style="46"/>
  </cols>
  <sheetData>
    <row r="1" spans="1:11" s="63" customFormat="1" ht="36.75" customHeight="1" thickBot="1" x14ac:dyDescent="0.25">
      <c r="A1" s="122" t="s">
        <v>50</v>
      </c>
      <c r="B1" s="123"/>
      <c r="C1" s="123"/>
      <c r="D1" s="123"/>
      <c r="E1" s="124"/>
      <c r="K1" s="64"/>
    </row>
    <row r="2" spans="1:11" x14ac:dyDescent="0.15">
      <c r="A2" s="48"/>
      <c r="B2" s="49"/>
      <c r="C2" s="49"/>
      <c r="D2" s="49"/>
      <c r="E2" s="48"/>
    </row>
    <row r="3" spans="1:11" ht="33" customHeight="1" x14ac:dyDescent="0.15">
      <c r="A3" s="116" t="s">
        <v>20</v>
      </c>
      <c r="B3" s="116"/>
      <c r="C3" s="116"/>
      <c r="D3" s="116"/>
      <c r="E3" s="116"/>
    </row>
    <row r="4" spans="1:11" ht="12" thickBot="1" x14ac:dyDescent="0.2"/>
    <row r="5" spans="1:11" ht="16.5" customHeight="1" thickBot="1" x14ac:dyDescent="0.2">
      <c r="A5" s="125" t="s">
        <v>4</v>
      </c>
      <c r="B5" s="127" t="s">
        <v>5</v>
      </c>
      <c r="C5" s="128"/>
      <c r="D5" s="129"/>
      <c r="E5" s="125" t="s">
        <v>11</v>
      </c>
    </row>
    <row r="6" spans="1:11" ht="16.5" customHeight="1" thickBot="1" x14ac:dyDescent="0.2">
      <c r="A6" s="126"/>
      <c r="B6" s="62" t="s">
        <v>6</v>
      </c>
      <c r="C6" s="62" t="s">
        <v>7</v>
      </c>
      <c r="D6" s="62" t="s">
        <v>10</v>
      </c>
      <c r="E6" s="126"/>
    </row>
    <row r="7" spans="1:11" ht="33.75" customHeight="1" thickBot="1" x14ac:dyDescent="0.2">
      <c r="A7" s="33" t="s">
        <v>15</v>
      </c>
      <c r="B7" s="34">
        <v>228590</v>
      </c>
      <c r="C7" s="34">
        <f>+B7</f>
        <v>228590</v>
      </c>
      <c r="D7" s="34">
        <f>+B7</f>
        <v>228590</v>
      </c>
      <c r="E7" s="67" t="s">
        <v>33</v>
      </c>
    </row>
    <row r="8" spans="1:11" ht="64.5" customHeight="1" thickBot="1" x14ac:dyDescent="0.2">
      <c r="A8" s="35" t="s">
        <v>0</v>
      </c>
      <c r="B8" s="36">
        <f>C8+B9+B10</f>
        <v>46462</v>
      </c>
      <c r="C8" s="37">
        <v>22250</v>
      </c>
      <c r="D8" s="38" t="s">
        <v>12</v>
      </c>
      <c r="E8" s="69" t="s">
        <v>34</v>
      </c>
    </row>
    <row r="9" spans="1:11" ht="30" customHeight="1" thickBot="1" x14ac:dyDescent="0.2">
      <c r="A9" s="33" t="s">
        <v>1</v>
      </c>
      <c r="B9" s="34">
        <v>14382</v>
      </c>
      <c r="C9" s="34">
        <f>+B9</f>
        <v>14382</v>
      </c>
      <c r="D9" s="38" t="s">
        <v>12</v>
      </c>
      <c r="E9" s="67" t="s">
        <v>35</v>
      </c>
    </row>
    <row r="10" spans="1:11" ht="40.5" customHeight="1" thickBot="1" x14ac:dyDescent="0.2">
      <c r="A10" s="33" t="s">
        <v>2</v>
      </c>
      <c r="B10" s="34">
        <f>5950+D10</f>
        <v>9830</v>
      </c>
      <c r="C10" s="34">
        <f>+B10</f>
        <v>9830</v>
      </c>
      <c r="D10" s="34">
        <v>3880</v>
      </c>
      <c r="E10" s="67" t="s">
        <v>44</v>
      </c>
    </row>
    <row r="11" spans="1:11" ht="49.5" customHeight="1" thickBot="1" x14ac:dyDescent="0.2">
      <c r="A11" s="39" t="s">
        <v>40</v>
      </c>
      <c r="B11" s="40">
        <v>9573</v>
      </c>
      <c r="C11" s="34">
        <v>3639</v>
      </c>
      <c r="D11" s="34">
        <f>+C11</f>
        <v>3639</v>
      </c>
      <c r="E11" s="70" t="s">
        <v>43</v>
      </c>
    </row>
    <row r="12" spans="1:11" ht="51" customHeight="1" thickBot="1" x14ac:dyDescent="0.2">
      <c r="A12" s="35" t="s">
        <v>39</v>
      </c>
      <c r="B12" s="37">
        <v>10936</v>
      </c>
      <c r="C12" s="34">
        <v>1750</v>
      </c>
      <c r="D12" s="34">
        <f>+C12</f>
        <v>1750</v>
      </c>
      <c r="E12" s="67" t="s">
        <v>42</v>
      </c>
    </row>
    <row r="13" spans="1:11" x14ac:dyDescent="0.15">
      <c r="A13" s="71" t="s">
        <v>51</v>
      </c>
    </row>
    <row r="14" spans="1:11" x14ac:dyDescent="0.15">
      <c r="A14" s="48"/>
    </row>
    <row r="15" spans="1:11" s="65" customFormat="1" ht="15.75" customHeight="1" x14ac:dyDescent="0.25">
      <c r="A15" s="72" t="s">
        <v>53</v>
      </c>
      <c r="B15" s="66"/>
      <c r="C15" s="66"/>
      <c r="D15" s="66"/>
    </row>
  </sheetData>
  <mergeCells count="5">
    <mergeCell ref="A1:E1"/>
    <mergeCell ref="A3:E3"/>
    <mergeCell ref="A5:A6"/>
    <mergeCell ref="B5:D5"/>
    <mergeCell ref="E5:E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5228-BE3A-4CF3-A50B-81C0A098ABA4}">
  <dimension ref="A1:K15"/>
  <sheetViews>
    <sheetView workbookViewId="0">
      <selection sqref="A1:E16"/>
    </sheetView>
  </sheetViews>
  <sheetFormatPr baseColWidth="10" defaultColWidth="45.140625" defaultRowHeight="11.25" x14ac:dyDescent="0.15"/>
  <cols>
    <col min="1" max="1" width="20.7109375" style="46" customWidth="1"/>
    <col min="2" max="2" width="15.42578125" style="47" bestFit="1" customWidth="1"/>
    <col min="3" max="3" width="16.7109375" style="47" bestFit="1" customWidth="1"/>
    <col min="4" max="4" width="14.5703125" style="47" bestFit="1" customWidth="1"/>
    <col min="5" max="5" width="73.140625" style="46" customWidth="1"/>
    <col min="6" max="16384" width="45.140625" style="46"/>
  </cols>
  <sheetData>
    <row r="1" spans="1:11" s="63" customFormat="1" ht="36.75" customHeight="1" thickBot="1" x14ac:dyDescent="0.25">
      <c r="A1" s="74" t="s">
        <v>54</v>
      </c>
      <c r="B1" s="75"/>
      <c r="C1" s="75"/>
      <c r="D1" s="75"/>
      <c r="E1" s="76"/>
      <c r="K1" s="64"/>
    </row>
    <row r="2" spans="1:11" x14ac:dyDescent="0.15">
      <c r="A2" s="48"/>
      <c r="B2" s="49"/>
      <c r="C2" s="49"/>
      <c r="D2" s="49"/>
      <c r="E2" s="48"/>
    </row>
    <row r="3" spans="1:11" ht="33" customHeight="1" x14ac:dyDescent="0.15">
      <c r="A3" s="116" t="s">
        <v>20</v>
      </c>
      <c r="B3" s="116"/>
      <c r="C3" s="116"/>
      <c r="D3" s="116"/>
      <c r="E3" s="116"/>
    </row>
    <row r="4" spans="1:11" ht="12" thickBot="1" x14ac:dyDescent="0.2"/>
    <row r="5" spans="1:11" ht="16.5" customHeight="1" thickBot="1" x14ac:dyDescent="0.2">
      <c r="A5" s="138" t="s">
        <v>4</v>
      </c>
      <c r="B5" s="140" t="s">
        <v>5</v>
      </c>
      <c r="C5" s="141"/>
      <c r="D5" s="142"/>
      <c r="E5" s="138" t="s">
        <v>11</v>
      </c>
    </row>
    <row r="6" spans="1:11" ht="16.5" customHeight="1" thickBot="1" x14ac:dyDescent="0.2">
      <c r="A6" s="139"/>
      <c r="B6" s="73" t="s">
        <v>6</v>
      </c>
      <c r="C6" s="73" t="s">
        <v>7</v>
      </c>
      <c r="D6" s="73" t="s">
        <v>10</v>
      </c>
      <c r="E6" s="139"/>
    </row>
    <row r="7" spans="1:11" ht="33.75" customHeight="1" thickBot="1" x14ac:dyDescent="0.2">
      <c r="A7" s="33" t="s">
        <v>15</v>
      </c>
      <c r="B7" s="34">
        <v>233968</v>
      </c>
      <c r="C7" s="34">
        <f>+B7</f>
        <v>233968</v>
      </c>
      <c r="D7" s="34">
        <f>+B7</f>
        <v>233968</v>
      </c>
      <c r="E7" s="67" t="s">
        <v>33</v>
      </c>
    </row>
    <row r="8" spans="1:11" ht="64.5" customHeight="1" thickBot="1" x14ac:dyDescent="0.2">
      <c r="A8" s="35" t="s">
        <v>0</v>
      </c>
      <c r="B8" s="36">
        <f>C8+B9+B10</f>
        <v>47303</v>
      </c>
      <c r="C8" s="37">
        <v>22637</v>
      </c>
      <c r="D8" s="38" t="s">
        <v>12</v>
      </c>
      <c r="E8" s="69" t="s">
        <v>34</v>
      </c>
    </row>
    <row r="9" spans="1:11" ht="30" customHeight="1" thickBot="1" x14ac:dyDescent="0.2">
      <c r="A9" s="33" t="s">
        <v>1</v>
      </c>
      <c r="B9" s="34">
        <v>14446</v>
      </c>
      <c r="C9" s="34">
        <f>+B9</f>
        <v>14446</v>
      </c>
      <c r="D9" s="38" t="s">
        <v>12</v>
      </c>
      <c r="E9" s="67" t="s">
        <v>35</v>
      </c>
    </row>
    <row r="10" spans="1:11" ht="40.5" customHeight="1" thickBot="1" x14ac:dyDescent="0.2">
      <c r="A10" s="33" t="s">
        <v>2</v>
      </c>
      <c r="B10" s="34">
        <f>6340+D10</f>
        <v>10220</v>
      </c>
      <c r="C10" s="34">
        <f>+B10</f>
        <v>10220</v>
      </c>
      <c r="D10" s="34">
        <v>3880</v>
      </c>
      <c r="E10" s="67" t="s">
        <v>44</v>
      </c>
    </row>
    <row r="11" spans="1:11" ht="49.5" customHeight="1" thickBot="1" x14ac:dyDescent="0.2">
      <c r="A11" s="39" t="s">
        <v>40</v>
      </c>
      <c r="B11" s="40">
        <v>9760</v>
      </c>
      <c r="C11" s="34">
        <v>3709</v>
      </c>
      <c r="D11" s="34">
        <f>+C11</f>
        <v>3709</v>
      </c>
      <c r="E11" s="70" t="s">
        <v>43</v>
      </c>
    </row>
    <row r="12" spans="1:11" ht="51" customHeight="1" thickBot="1" x14ac:dyDescent="0.2">
      <c r="A12" s="35" t="s">
        <v>39</v>
      </c>
      <c r="B12" s="37">
        <v>11285</v>
      </c>
      <c r="C12" s="34">
        <v>1806</v>
      </c>
      <c r="D12" s="34">
        <f>+C12</f>
        <v>1806</v>
      </c>
      <c r="E12" s="67" t="s">
        <v>42</v>
      </c>
    </row>
    <row r="13" spans="1:11" x14ac:dyDescent="0.15">
      <c r="A13" s="71" t="s">
        <v>51</v>
      </c>
    </row>
    <row r="14" spans="1:11" x14ac:dyDescent="0.15">
      <c r="A14" s="48"/>
    </row>
    <row r="15" spans="1:11" s="65" customFormat="1" ht="15.75" customHeight="1" x14ac:dyDescent="0.25">
      <c r="A15" s="72" t="s">
        <v>55</v>
      </c>
      <c r="B15" s="66"/>
      <c r="C15" s="66"/>
      <c r="D15" s="66"/>
    </row>
  </sheetData>
  <mergeCells count="5">
    <mergeCell ref="A1:E1"/>
    <mergeCell ref="A3:E3"/>
    <mergeCell ref="A5:A6"/>
    <mergeCell ref="B5:D5"/>
    <mergeCell ref="E5:E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EE2B-44CB-4CC1-988A-D92AE74B82CC}">
  <dimension ref="A1:E16"/>
  <sheetViews>
    <sheetView tabSelected="1" topLeftCell="A4" workbookViewId="0">
      <selection activeCell="H11" sqref="H11"/>
    </sheetView>
  </sheetViews>
  <sheetFormatPr baseColWidth="10" defaultRowHeight="15" x14ac:dyDescent="0.25"/>
  <cols>
    <col min="1" max="1" width="27" customWidth="1"/>
    <col min="2" max="4" width="16.140625" customWidth="1"/>
    <col min="5" max="5" width="69.7109375" customWidth="1"/>
  </cols>
  <sheetData>
    <row r="1" spans="1:5" ht="38.25" customHeight="1" thickBot="1" x14ac:dyDescent="0.3">
      <c r="A1" s="107" t="s">
        <v>54</v>
      </c>
      <c r="B1" s="108"/>
      <c r="C1" s="108"/>
      <c r="D1" s="108"/>
      <c r="E1" s="109"/>
    </row>
    <row r="2" spans="1:5" x14ac:dyDescent="0.25">
      <c r="A2" s="48"/>
      <c r="B2" s="49"/>
      <c r="C2" s="49"/>
      <c r="D2" s="49"/>
      <c r="E2" s="48"/>
    </row>
    <row r="3" spans="1:5" ht="30" customHeight="1" x14ac:dyDescent="0.25">
      <c r="A3" s="116" t="s">
        <v>20</v>
      </c>
      <c r="B3" s="116"/>
      <c r="C3" s="116"/>
      <c r="D3" s="116"/>
      <c r="E3" s="116"/>
    </row>
    <row r="4" spans="1:5" ht="15.75" thickBot="1" x14ac:dyDescent="0.3">
      <c r="A4" s="46"/>
      <c r="B4" s="47"/>
      <c r="C4" s="47"/>
      <c r="D4" s="47"/>
      <c r="E4" s="46"/>
    </row>
    <row r="5" spans="1:5" ht="15.75" thickBot="1" x14ac:dyDescent="0.3">
      <c r="A5" s="138" t="s">
        <v>4</v>
      </c>
      <c r="B5" s="140" t="s">
        <v>5</v>
      </c>
      <c r="C5" s="141"/>
      <c r="D5" s="142"/>
      <c r="E5" s="138" t="s">
        <v>11</v>
      </c>
    </row>
    <row r="6" spans="1:5" ht="23.25" thickBot="1" x14ac:dyDescent="0.3">
      <c r="A6" s="139"/>
      <c r="B6" s="73" t="s">
        <v>6</v>
      </c>
      <c r="C6" s="73" t="s">
        <v>7</v>
      </c>
      <c r="D6" s="73" t="s">
        <v>10</v>
      </c>
      <c r="E6" s="139"/>
    </row>
    <row r="7" spans="1:5" ht="33.75" customHeight="1" thickBot="1" x14ac:dyDescent="0.3">
      <c r="A7" s="33" t="s">
        <v>15</v>
      </c>
      <c r="B7" s="34">
        <v>235304</v>
      </c>
      <c r="C7" s="143">
        <f>+B7</f>
        <v>235304</v>
      </c>
      <c r="D7" s="143">
        <f>+B7</f>
        <v>235304</v>
      </c>
      <c r="E7" s="67" t="s">
        <v>33</v>
      </c>
    </row>
    <row r="8" spans="1:5" ht="82.5" customHeight="1" thickBot="1" x14ac:dyDescent="0.3">
      <c r="A8" s="35" t="s">
        <v>0</v>
      </c>
      <c r="B8" s="144">
        <f>C8+B9+B10</f>
        <v>47148</v>
      </c>
      <c r="C8" s="37">
        <v>22694</v>
      </c>
      <c r="D8" s="38" t="s">
        <v>12</v>
      </c>
      <c r="E8" s="69" t="s">
        <v>57</v>
      </c>
    </row>
    <row r="9" spans="1:5" ht="31.5" customHeight="1" thickBot="1" x14ac:dyDescent="0.3">
      <c r="A9" s="33" t="s">
        <v>1</v>
      </c>
      <c r="B9" s="34">
        <v>14422</v>
      </c>
      <c r="C9" s="143">
        <f>+B9</f>
        <v>14422</v>
      </c>
      <c r="D9" s="38" t="s">
        <v>12</v>
      </c>
      <c r="E9" s="67" t="s">
        <v>35</v>
      </c>
    </row>
    <row r="10" spans="1:5" ht="82.5" customHeight="1" thickBot="1" x14ac:dyDescent="0.3">
      <c r="A10" s="33" t="s">
        <v>2</v>
      </c>
      <c r="B10" s="34">
        <f>6152+D10</f>
        <v>10032</v>
      </c>
      <c r="C10" s="143">
        <f>+B10</f>
        <v>10032</v>
      </c>
      <c r="D10" s="34">
        <v>3880</v>
      </c>
      <c r="E10" s="67" t="s">
        <v>58</v>
      </c>
    </row>
    <row r="11" spans="1:5" ht="67.5" customHeight="1" thickBot="1" x14ac:dyDescent="0.3">
      <c r="A11" s="39" t="s">
        <v>40</v>
      </c>
      <c r="B11" s="40">
        <v>9875</v>
      </c>
      <c r="C11" s="145">
        <v>3756</v>
      </c>
      <c r="D11" s="143">
        <f>+C11</f>
        <v>3756</v>
      </c>
      <c r="E11" s="70" t="s">
        <v>59</v>
      </c>
    </row>
    <row r="12" spans="1:5" ht="72" customHeight="1" thickBot="1" x14ac:dyDescent="0.3">
      <c r="A12" s="35" t="s">
        <v>39</v>
      </c>
      <c r="B12" s="37">
        <v>11589</v>
      </c>
      <c r="C12" s="34">
        <v>1854</v>
      </c>
      <c r="D12" s="143">
        <f>+C12</f>
        <v>1854</v>
      </c>
      <c r="E12" s="67" t="s">
        <v>60</v>
      </c>
    </row>
    <row r="13" spans="1:5" x14ac:dyDescent="0.25">
      <c r="A13" s="71" t="s">
        <v>51</v>
      </c>
      <c r="B13" s="47"/>
      <c r="C13" s="47"/>
      <c r="D13" s="47"/>
      <c r="E13" s="46"/>
    </row>
    <row r="14" spans="1:5" ht="2.25" customHeight="1" x14ac:dyDescent="0.25">
      <c r="A14" s="48"/>
      <c r="B14" s="47"/>
      <c r="C14" s="47"/>
      <c r="D14" s="47"/>
      <c r="E14" s="46"/>
    </row>
    <row r="15" spans="1:5" x14ac:dyDescent="0.25">
      <c r="A15" s="72" t="s">
        <v>56</v>
      </c>
      <c r="B15" s="66"/>
      <c r="C15" s="66"/>
      <c r="D15" s="66"/>
      <c r="E15" s="65"/>
    </row>
    <row r="16" spans="1:5" x14ac:dyDescent="0.25">
      <c r="A16" s="46"/>
      <c r="B16" s="47"/>
      <c r="C16" s="47"/>
      <c r="D16" s="47"/>
      <c r="E16" s="46"/>
    </row>
  </sheetData>
  <mergeCells count="5">
    <mergeCell ref="A1:E1"/>
    <mergeCell ref="A3:E3"/>
    <mergeCell ref="A5:A6"/>
    <mergeCell ref="B5:D5"/>
    <mergeCell ref="E5: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zoomScaleNormal="100" workbookViewId="0">
      <selection sqref="A1:XFD1048576"/>
    </sheetView>
  </sheetViews>
  <sheetFormatPr baseColWidth="10" defaultColWidth="45.140625" defaultRowHeight="12.75" x14ac:dyDescent="0.2"/>
  <cols>
    <col min="1" max="1" width="31.28515625" style="1" customWidth="1"/>
    <col min="2" max="4" width="17.140625" style="3" customWidth="1"/>
    <col min="5" max="5" width="72.140625" style="1" customWidth="1"/>
    <col min="6" max="16384" width="45.140625" style="1"/>
  </cols>
  <sheetData>
    <row r="1" spans="1:11" ht="40.5" customHeight="1" thickBot="1" x14ac:dyDescent="0.25">
      <c r="A1" s="83" t="s">
        <v>21</v>
      </c>
      <c r="B1" s="84"/>
      <c r="C1" s="84"/>
      <c r="D1" s="84"/>
      <c r="E1" s="85"/>
      <c r="K1" s="2"/>
    </row>
    <row r="3" spans="1:11" ht="57.75" customHeight="1" x14ac:dyDescent="0.2">
      <c r="A3" s="82" t="s">
        <v>20</v>
      </c>
      <c r="B3" s="82"/>
      <c r="C3" s="82"/>
      <c r="D3" s="82"/>
      <c r="E3" s="82"/>
    </row>
    <row r="4" spans="1:11" ht="13.5" thickBot="1" x14ac:dyDescent="0.25"/>
    <row r="5" spans="1:11" ht="21" customHeight="1" thickBot="1" x14ac:dyDescent="0.25">
      <c r="A5" s="86" t="s">
        <v>4</v>
      </c>
      <c r="B5" s="88" t="s">
        <v>5</v>
      </c>
      <c r="C5" s="89"/>
      <c r="D5" s="90"/>
      <c r="E5" s="86" t="s">
        <v>11</v>
      </c>
    </row>
    <row r="6" spans="1:11" ht="21" customHeight="1" thickBot="1" x14ac:dyDescent="0.25">
      <c r="A6" s="87"/>
      <c r="B6" s="11" t="s">
        <v>6</v>
      </c>
      <c r="C6" s="11" t="s">
        <v>7</v>
      </c>
      <c r="D6" s="11" t="s">
        <v>10</v>
      </c>
      <c r="E6" s="87"/>
    </row>
    <row r="7" spans="1:11" ht="37.5" customHeight="1" thickBot="1" x14ac:dyDescent="0.25">
      <c r="A7" s="12" t="s">
        <v>15</v>
      </c>
      <c r="B7" s="13">
        <v>210912</v>
      </c>
      <c r="C7" s="13">
        <f>+B7</f>
        <v>210912</v>
      </c>
      <c r="D7" s="13">
        <f>+B7</f>
        <v>210912</v>
      </c>
      <c r="E7" s="4" t="s">
        <v>14</v>
      </c>
    </row>
    <row r="8" spans="1:11" ht="92.25" customHeight="1" thickBot="1" x14ac:dyDescent="0.25">
      <c r="A8" s="14" t="s">
        <v>0</v>
      </c>
      <c r="B8" s="10">
        <f>C8+B9+B10</f>
        <v>43849</v>
      </c>
      <c r="C8" s="16">
        <v>21391</v>
      </c>
      <c r="D8" s="15" t="s">
        <v>12</v>
      </c>
      <c r="E8" s="6" t="s">
        <v>16</v>
      </c>
    </row>
    <row r="9" spans="1:11" ht="41.25" customHeight="1" thickBot="1" x14ac:dyDescent="0.25">
      <c r="A9" s="12" t="s">
        <v>1</v>
      </c>
      <c r="B9" s="13">
        <v>13272</v>
      </c>
      <c r="C9" s="13">
        <f>+B9</f>
        <v>13272</v>
      </c>
      <c r="D9" s="15" t="s">
        <v>12</v>
      </c>
      <c r="E9" s="4" t="s">
        <v>13</v>
      </c>
    </row>
    <row r="10" spans="1:11" ht="66" customHeight="1" thickBot="1" x14ac:dyDescent="0.25">
      <c r="A10" s="12" t="s">
        <v>2</v>
      </c>
      <c r="B10" s="13">
        <f>4624+4562</f>
        <v>9186</v>
      </c>
      <c r="C10" s="13">
        <f>+B10</f>
        <v>9186</v>
      </c>
      <c r="D10" s="13">
        <v>4562</v>
      </c>
      <c r="E10" s="4" t="s">
        <v>19</v>
      </c>
    </row>
    <row r="11" spans="1:11" ht="73.5" customHeight="1" thickBot="1" x14ac:dyDescent="0.25">
      <c r="A11" s="17" t="s">
        <v>3</v>
      </c>
      <c r="B11" s="18">
        <v>8770</v>
      </c>
      <c r="C11" s="13">
        <v>3155</v>
      </c>
      <c r="D11" s="13">
        <f>+C11</f>
        <v>3155</v>
      </c>
      <c r="E11" s="5" t="s">
        <v>18</v>
      </c>
    </row>
    <row r="12" spans="1:11" ht="75.75" customHeight="1" thickBot="1" x14ac:dyDescent="0.25">
      <c r="A12" s="14" t="s">
        <v>8</v>
      </c>
      <c r="B12" s="16">
        <v>10520</v>
      </c>
      <c r="C12" s="13">
        <v>1684</v>
      </c>
      <c r="D12" s="13">
        <f>+C12</f>
        <v>1684</v>
      </c>
      <c r="E12" s="4" t="s">
        <v>17</v>
      </c>
    </row>
    <row r="13" spans="1:11" s="7" customFormat="1" x14ac:dyDescent="0.2">
      <c r="A13" s="9" t="s">
        <v>9</v>
      </c>
      <c r="B13" s="8"/>
      <c r="C13" s="8"/>
      <c r="D13" s="8"/>
    </row>
    <row r="15" spans="1:11" x14ac:dyDescent="0.2">
      <c r="A15" s="1" t="s">
        <v>22</v>
      </c>
    </row>
  </sheetData>
  <mergeCells count="5">
    <mergeCell ref="A1:E1"/>
    <mergeCell ref="A5:A6"/>
    <mergeCell ref="B5:D5"/>
    <mergeCell ref="E5:E6"/>
    <mergeCell ref="A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5"/>
  <sheetViews>
    <sheetView zoomScale="90" zoomScaleNormal="90" workbookViewId="0">
      <selection activeCell="C8" sqref="C8"/>
    </sheetView>
  </sheetViews>
  <sheetFormatPr baseColWidth="10" defaultColWidth="45.140625" defaultRowHeight="12.75" x14ac:dyDescent="0.2"/>
  <cols>
    <col min="1" max="1" width="31.28515625" style="1" customWidth="1"/>
    <col min="2" max="4" width="17.140625" style="3" customWidth="1"/>
    <col min="5" max="5" width="72.140625" style="1" customWidth="1"/>
    <col min="6" max="7" width="10" style="1" customWidth="1"/>
    <col min="8" max="16384" width="45.140625" style="1"/>
  </cols>
  <sheetData>
    <row r="1" spans="1:11" ht="40.5" customHeight="1" thickBot="1" x14ac:dyDescent="0.25">
      <c r="A1" s="91" t="s">
        <v>23</v>
      </c>
      <c r="B1" s="92"/>
      <c r="C1" s="92"/>
      <c r="D1" s="92"/>
      <c r="E1" s="93"/>
      <c r="K1" s="2"/>
    </row>
    <row r="3" spans="1:11" ht="57.75" customHeight="1" x14ac:dyDescent="0.2">
      <c r="A3" s="82" t="s">
        <v>20</v>
      </c>
      <c r="B3" s="82"/>
      <c r="C3" s="82"/>
      <c r="D3" s="82"/>
      <c r="E3" s="82"/>
    </row>
    <row r="4" spans="1:11" ht="13.5" thickBot="1" x14ac:dyDescent="0.25"/>
    <row r="5" spans="1:11" ht="21" customHeight="1" thickBot="1" x14ac:dyDescent="0.25">
      <c r="A5" s="94" t="s">
        <v>4</v>
      </c>
      <c r="B5" s="96" t="s">
        <v>5</v>
      </c>
      <c r="C5" s="97"/>
      <c r="D5" s="98"/>
      <c r="E5" s="94" t="s">
        <v>11</v>
      </c>
    </row>
    <row r="6" spans="1:11" ht="21" customHeight="1" thickBot="1" x14ac:dyDescent="0.25">
      <c r="A6" s="95"/>
      <c r="B6" s="19" t="s">
        <v>6</v>
      </c>
      <c r="C6" s="19" t="s">
        <v>7</v>
      </c>
      <c r="D6" s="19" t="s">
        <v>10</v>
      </c>
      <c r="E6" s="95"/>
    </row>
    <row r="7" spans="1:11" ht="37.5" customHeight="1" thickBot="1" x14ac:dyDescent="0.25">
      <c r="A7" s="12" t="s">
        <v>15</v>
      </c>
      <c r="B7" s="13">
        <v>211107</v>
      </c>
      <c r="C7" s="13">
        <f>+B7</f>
        <v>211107</v>
      </c>
      <c r="D7" s="13">
        <f>+B7</f>
        <v>211107</v>
      </c>
      <c r="E7" s="4" t="s">
        <v>14</v>
      </c>
    </row>
    <row r="8" spans="1:11" ht="92.25" customHeight="1" thickBot="1" x14ac:dyDescent="0.25">
      <c r="A8" s="14" t="s">
        <v>0</v>
      </c>
      <c r="B8" s="10">
        <f>+C8+B9+B10</f>
        <v>43867</v>
      </c>
      <c r="C8" s="16">
        <v>21564</v>
      </c>
      <c r="D8" s="15" t="s">
        <v>12</v>
      </c>
      <c r="E8" s="6" t="s">
        <v>16</v>
      </c>
    </row>
    <row r="9" spans="1:11" ht="41.25" customHeight="1" thickBot="1" x14ac:dyDescent="0.25">
      <c r="A9" s="12" t="s">
        <v>1</v>
      </c>
      <c r="B9" s="13">
        <v>13510</v>
      </c>
      <c r="C9" s="13">
        <f>+B9</f>
        <v>13510</v>
      </c>
      <c r="D9" s="15" t="s">
        <v>12</v>
      </c>
      <c r="E9" s="4" t="s">
        <v>13</v>
      </c>
    </row>
    <row r="10" spans="1:11" ht="66" customHeight="1" thickBot="1" x14ac:dyDescent="0.25">
      <c r="A10" s="12" t="s">
        <v>2</v>
      </c>
      <c r="B10" s="13">
        <f>4819+3974</f>
        <v>8793</v>
      </c>
      <c r="C10" s="13">
        <f>+B10</f>
        <v>8793</v>
      </c>
      <c r="D10" s="13">
        <v>3974</v>
      </c>
      <c r="E10" s="4" t="s">
        <v>19</v>
      </c>
    </row>
    <row r="11" spans="1:11" ht="73.5" customHeight="1" thickBot="1" x14ac:dyDescent="0.25">
      <c r="A11" s="17" t="s">
        <v>3</v>
      </c>
      <c r="B11" s="18">
        <v>8687</v>
      </c>
      <c r="C11" s="13">
        <v>3129</v>
      </c>
      <c r="D11" s="13">
        <f>+C11</f>
        <v>3129</v>
      </c>
      <c r="E11" s="5" t="s">
        <v>18</v>
      </c>
    </row>
    <row r="12" spans="1:11" ht="75.75" customHeight="1" thickBot="1" x14ac:dyDescent="0.25">
      <c r="A12" s="14" t="s">
        <v>8</v>
      </c>
      <c r="B12" s="16">
        <v>10342</v>
      </c>
      <c r="C12" s="13">
        <v>1655</v>
      </c>
      <c r="D12" s="13">
        <f>+C12</f>
        <v>1655</v>
      </c>
      <c r="E12" s="4" t="s">
        <v>17</v>
      </c>
    </row>
    <row r="13" spans="1:11" s="7" customFormat="1" x14ac:dyDescent="0.2">
      <c r="A13" s="9" t="s">
        <v>9</v>
      </c>
      <c r="B13" s="8"/>
      <c r="C13" s="8"/>
      <c r="D13" s="8"/>
    </row>
    <row r="15" spans="1:11" x14ac:dyDescent="0.2">
      <c r="A15" s="1" t="s">
        <v>24</v>
      </c>
    </row>
  </sheetData>
  <mergeCells count="5">
    <mergeCell ref="A1:E1"/>
    <mergeCell ref="A3:E3"/>
    <mergeCell ref="A5:A6"/>
    <mergeCell ref="B5:D5"/>
    <mergeCell ref="E5:E6"/>
  </mergeCell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
  <sheetViews>
    <sheetView zoomScale="80" zoomScaleNormal="80" workbookViewId="0">
      <selection sqref="A1:E1"/>
    </sheetView>
  </sheetViews>
  <sheetFormatPr baseColWidth="10" defaultColWidth="45.140625" defaultRowHeight="12.75" x14ac:dyDescent="0.2"/>
  <cols>
    <col min="1" max="1" width="31.28515625" style="1" customWidth="1"/>
    <col min="2" max="4" width="17.140625" style="3" customWidth="1"/>
    <col min="5" max="5" width="72.140625" style="1" customWidth="1"/>
    <col min="6" max="7" width="10" style="1" customWidth="1"/>
    <col min="8" max="16384" width="45.140625" style="1"/>
  </cols>
  <sheetData>
    <row r="1" spans="1:11" ht="40.5" customHeight="1" thickBot="1" x14ac:dyDescent="0.25">
      <c r="A1" s="99" t="s">
        <v>27</v>
      </c>
      <c r="B1" s="100"/>
      <c r="C1" s="100"/>
      <c r="D1" s="100"/>
      <c r="E1" s="101"/>
      <c r="K1" s="2"/>
    </row>
    <row r="3" spans="1:11" ht="57.75" customHeight="1" x14ac:dyDescent="0.2">
      <c r="A3" s="82" t="s">
        <v>20</v>
      </c>
      <c r="B3" s="82"/>
      <c r="C3" s="82"/>
      <c r="D3" s="82"/>
      <c r="E3" s="82"/>
    </row>
    <row r="4" spans="1:11" ht="13.5" thickBot="1" x14ac:dyDescent="0.25"/>
    <row r="5" spans="1:11" ht="21" customHeight="1" thickBot="1" x14ac:dyDescent="0.25">
      <c r="A5" s="102" t="s">
        <v>4</v>
      </c>
      <c r="B5" s="104" t="s">
        <v>5</v>
      </c>
      <c r="C5" s="105"/>
      <c r="D5" s="106"/>
      <c r="E5" s="102" t="s">
        <v>11</v>
      </c>
    </row>
    <row r="6" spans="1:11" ht="21" customHeight="1" thickBot="1" x14ac:dyDescent="0.25">
      <c r="A6" s="103"/>
      <c r="B6" s="27" t="s">
        <v>6</v>
      </c>
      <c r="C6" s="27" t="s">
        <v>7</v>
      </c>
      <c r="D6" s="27" t="s">
        <v>10</v>
      </c>
      <c r="E6" s="103"/>
    </row>
    <row r="7" spans="1:11" ht="37.5" customHeight="1" thickBot="1" x14ac:dyDescent="0.25">
      <c r="A7" s="12" t="s">
        <v>15</v>
      </c>
      <c r="B7" s="13">
        <v>209757</v>
      </c>
      <c r="C7" s="13">
        <f>+B7</f>
        <v>209757</v>
      </c>
      <c r="D7" s="13">
        <f>+B7</f>
        <v>209757</v>
      </c>
      <c r="E7" s="4" t="s">
        <v>14</v>
      </c>
    </row>
    <row r="8" spans="1:11" ht="92.25" customHeight="1" thickBot="1" x14ac:dyDescent="0.25">
      <c r="A8" s="14" t="s">
        <v>0</v>
      </c>
      <c r="B8" s="10">
        <f>+C8+B9+B10</f>
        <v>43829</v>
      </c>
      <c r="C8" s="16">
        <v>21646</v>
      </c>
      <c r="D8" s="28" t="s">
        <v>12</v>
      </c>
      <c r="E8" s="6" t="s">
        <v>16</v>
      </c>
    </row>
    <row r="9" spans="1:11" ht="41.25" customHeight="1" thickBot="1" x14ac:dyDescent="0.25">
      <c r="A9" s="12" t="s">
        <v>1</v>
      </c>
      <c r="B9" s="13">
        <v>13581</v>
      </c>
      <c r="C9" s="13">
        <f>+B9</f>
        <v>13581</v>
      </c>
      <c r="D9" s="28" t="s">
        <v>12</v>
      </c>
      <c r="E9" s="4" t="s">
        <v>13</v>
      </c>
    </row>
    <row r="10" spans="1:11" ht="75.75" customHeight="1" thickBot="1" x14ac:dyDescent="0.25">
      <c r="A10" s="12" t="s">
        <v>2</v>
      </c>
      <c r="B10" s="13">
        <f>4830+D10</f>
        <v>8602</v>
      </c>
      <c r="C10" s="13">
        <f>+B10</f>
        <v>8602</v>
      </c>
      <c r="D10" s="13">
        <v>3772</v>
      </c>
      <c r="E10" s="4" t="s">
        <v>19</v>
      </c>
    </row>
    <row r="11" spans="1:11" ht="73.5" customHeight="1" thickBot="1" x14ac:dyDescent="0.25">
      <c r="A11" s="17" t="s">
        <v>3</v>
      </c>
      <c r="B11" s="18">
        <v>8679</v>
      </c>
      <c r="C11" s="13">
        <v>3126</v>
      </c>
      <c r="D11" s="13">
        <f>+C11</f>
        <v>3126</v>
      </c>
      <c r="E11" s="5" t="s">
        <v>18</v>
      </c>
    </row>
    <row r="12" spans="1:11" ht="75.75" customHeight="1" thickBot="1" x14ac:dyDescent="0.25">
      <c r="A12" s="14" t="s">
        <v>8</v>
      </c>
      <c r="B12" s="16">
        <v>10263</v>
      </c>
      <c r="C12" s="13">
        <v>1642</v>
      </c>
      <c r="D12" s="13">
        <f>+C12</f>
        <v>1642</v>
      </c>
      <c r="E12" s="4" t="s">
        <v>17</v>
      </c>
    </row>
    <row r="13" spans="1:11" s="7" customFormat="1" x14ac:dyDescent="0.2">
      <c r="A13" s="9" t="s">
        <v>9</v>
      </c>
      <c r="B13" s="8"/>
      <c r="C13" s="8"/>
      <c r="D13" s="8"/>
    </row>
    <row r="15" spans="1:11" x14ac:dyDescent="0.2">
      <c r="A15" s="1" t="s">
        <v>28</v>
      </c>
    </row>
  </sheetData>
  <mergeCells count="5">
    <mergeCell ref="A1:E1"/>
    <mergeCell ref="A3:E3"/>
    <mergeCell ref="A5:A6"/>
    <mergeCell ref="B5:D5"/>
    <mergeCell ref="E5:E6"/>
  </mergeCells>
  <pageMargins left="0.7" right="0.7"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zoomScale="80" zoomScaleNormal="80" workbookViewId="0">
      <selection activeCell="E11" sqref="E11"/>
    </sheetView>
  </sheetViews>
  <sheetFormatPr baseColWidth="10" defaultColWidth="45.140625" defaultRowHeight="12.75" x14ac:dyDescent="0.2"/>
  <cols>
    <col min="1" max="1" width="31.28515625" style="1" customWidth="1"/>
    <col min="2" max="4" width="17.140625" style="3" customWidth="1"/>
    <col min="5" max="5" width="72.140625" style="1" customWidth="1"/>
    <col min="6" max="7" width="10" style="1" customWidth="1"/>
    <col min="8" max="16384" width="45.140625" style="1"/>
  </cols>
  <sheetData>
    <row r="1" spans="1:11" ht="40.5" customHeight="1" thickBot="1" x14ac:dyDescent="0.25">
      <c r="A1" s="74" t="s">
        <v>29</v>
      </c>
      <c r="B1" s="75"/>
      <c r="C1" s="75"/>
      <c r="D1" s="75"/>
      <c r="E1" s="76"/>
      <c r="K1" s="2"/>
    </row>
    <row r="3" spans="1:11" ht="57.75" customHeight="1" x14ac:dyDescent="0.2">
      <c r="A3" s="82" t="s">
        <v>20</v>
      </c>
      <c r="B3" s="82"/>
      <c r="C3" s="82"/>
      <c r="D3" s="82"/>
      <c r="E3" s="82"/>
    </row>
    <row r="4" spans="1:11" ht="13.5" thickBot="1" x14ac:dyDescent="0.25"/>
    <row r="5" spans="1:11" ht="21" customHeight="1" thickBot="1" x14ac:dyDescent="0.25">
      <c r="A5" s="77" t="s">
        <v>4</v>
      </c>
      <c r="B5" s="79" t="s">
        <v>5</v>
      </c>
      <c r="C5" s="80"/>
      <c r="D5" s="81"/>
      <c r="E5" s="77" t="s">
        <v>11</v>
      </c>
    </row>
    <row r="6" spans="1:11" ht="21" customHeight="1" thickBot="1" x14ac:dyDescent="0.25">
      <c r="A6" s="78"/>
      <c r="B6" s="20" t="s">
        <v>6</v>
      </c>
      <c r="C6" s="20" t="s">
        <v>7</v>
      </c>
      <c r="D6" s="20" t="s">
        <v>10</v>
      </c>
      <c r="E6" s="78"/>
    </row>
    <row r="7" spans="1:11" ht="37.5" customHeight="1" thickBot="1" x14ac:dyDescent="0.25">
      <c r="A7" s="12" t="s">
        <v>15</v>
      </c>
      <c r="B7" s="13">
        <v>210413</v>
      </c>
      <c r="C7" s="13">
        <f>+B7</f>
        <v>210413</v>
      </c>
      <c r="D7" s="13">
        <f>+B7</f>
        <v>210413</v>
      </c>
      <c r="E7" s="4" t="s">
        <v>14</v>
      </c>
    </row>
    <row r="8" spans="1:11" ht="92.25" customHeight="1" thickBot="1" x14ac:dyDescent="0.25">
      <c r="A8" s="14" t="s">
        <v>0</v>
      </c>
      <c r="B8" s="10">
        <f>+C8+B9+B10</f>
        <v>44215</v>
      </c>
      <c r="C8" s="16">
        <v>21769</v>
      </c>
      <c r="D8" s="28" t="s">
        <v>12</v>
      </c>
      <c r="E8" s="6" t="s">
        <v>16</v>
      </c>
    </row>
    <row r="9" spans="1:11" ht="41.25" customHeight="1" thickBot="1" x14ac:dyDescent="0.25">
      <c r="A9" s="12" t="s">
        <v>1</v>
      </c>
      <c r="B9" s="13">
        <v>13891</v>
      </c>
      <c r="C9" s="13">
        <f>+B9</f>
        <v>13891</v>
      </c>
      <c r="D9" s="28" t="s">
        <v>12</v>
      </c>
      <c r="E9" s="4" t="s">
        <v>13</v>
      </c>
    </row>
    <row r="10" spans="1:11" ht="75.75" customHeight="1" thickBot="1" x14ac:dyDescent="0.25">
      <c r="A10" s="12" t="s">
        <v>2</v>
      </c>
      <c r="B10" s="13">
        <f>4875+D10</f>
        <v>8555</v>
      </c>
      <c r="C10" s="13">
        <f>+B10</f>
        <v>8555</v>
      </c>
      <c r="D10" s="13">
        <v>3680</v>
      </c>
      <c r="E10" s="4" t="s">
        <v>19</v>
      </c>
    </row>
    <row r="11" spans="1:11" ht="73.5" customHeight="1" thickBot="1" x14ac:dyDescent="0.25">
      <c r="A11" s="17" t="s">
        <v>3</v>
      </c>
      <c r="B11" s="18">
        <v>8762</v>
      </c>
      <c r="C11" s="13">
        <v>3152</v>
      </c>
      <c r="D11" s="13">
        <f>+C11</f>
        <v>3152</v>
      </c>
      <c r="E11" s="5" t="s">
        <v>18</v>
      </c>
    </row>
    <row r="12" spans="1:11" ht="75.75" customHeight="1" thickBot="1" x14ac:dyDescent="0.25">
      <c r="A12" s="14" t="s">
        <v>8</v>
      </c>
      <c r="B12" s="16">
        <v>10312</v>
      </c>
      <c r="C12" s="13">
        <v>1651</v>
      </c>
      <c r="D12" s="13">
        <f>+C12</f>
        <v>1651</v>
      </c>
      <c r="E12" s="4" t="s">
        <v>17</v>
      </c>
    </row>
    <row r="13" spans="1:11" s="7" customFormat="1" x14ac:dyDescent="0.2">
      <c r="A13" s="9" t="s">
        <v>9</v>
      </c>
      <c r="B13" s="8"/>
      <c r="C13" s="8"/>
      <c r="D13" s="8"/>
    </row>
    <row r="15" spans="1:11" x14ac:dyDescent="0.2">
      <c r="A15" s="1" t="s">
        <v>30</v>
      </c>
    </row>
  </sheetData>
  <mergeCells count="5">
    <mergeCell ref="A1:E1"/>
    <mergeCell ref="A3:E3"/>
    <mergeCell ref="A5:A6"/>
    <mergeCell ref="B5:D5"/>
    <mergeCell ref="E5:E6"/>
  </mergeCells>
  <pageMargins left="0.7" right="0.7"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5"/>
  <sheetViews>
    <sheetView zoomScaleNormal="100" workbookViewId="0">
      <selection sqref="A1:E1"/>
    </sheetView>
  </sheetViews>
  <sheetFormatPr baseColWidth="10" defaultColWidth="45.140625" defaultRowHeight="11.25" x14ac:dyDescent="0.15"/>
  <cols>
    <col min="1" max="1" width="20.7109375" style="29" customWidth="1"/>
    <col min="2" max="2" width="15.42578125" style="31" bestFit="1" customWidth="1"/>
    <col min="3" max="3" width="16.7109375" style="31" bestFit="1" customWidth="1"/>
    <col min="4" max="4" width="14.5703125" style="31" bestFit="1" customWidth="1"/>
    <col min="5" max="5" width="73.140625" style="29" customWidth="1"/>
    <col min="6" max="16384" width="45.140625" style="29"/>
  </cols>
  <sheetData>
    <row r="1" spans="1:11" ht="27.75" customHeight="1" thickBot="1" x14ac:dyDescent="0.2">
      <c r="A1" s="107" t="s">
        <v>31</v>
      </c>
      <c r="B1" s="108"/>
      <c r="C1" s="108"/>
      <c r="D1" s="108"/>
      <c r="E1" s="109"/>
      <c r="K1" s="30"/>
    </row>
    <row r="3" spans="1:11" ht="33" customHeight="1" x14ac:dyDescent="0.15">
      <c r="A3" s="110" t="s">
        <v>20</v>
      </c>
      <c r="B3" s="110"/>
      <c r="C3" s="110"/>
      <c r="D3" s="110"/>
      <c r="E3" s="110"/>
    </row>
    <row r="4" spans="1:11" ht="12" thickBot="1" x14ac:dyDescent="0.2"/>
    <row r="5" spans="1:11" ht="21" customHeight="1" thickBot="1" x14ac:dyDescent="0.2">
      <c r="A5" s="111" t="s">
        <v>4</v>
      </c>
      <c r="B5" s="107" t="s">
        <v>5</v>
      </c>
      <c r="C5" s="108"/>
      <c r="D5" s="109"/>
      <c r="E5" s="111" t="s">
        <v>11</v>
      </c>
    </row>
    <row r="6" spans="1:11" ht="21" customHeight="1" thickBot="1" x14ac:dyDescent="0.2">
      <c r="A6" s="112"/>
      <c r="B6" s="32" t="s">
        <v>6</v>
      </c>
      <c r="C6" s="32" t="s">
        <v>7</v>
      </c>
      <c r="D6" s="32" t="s">
        <v>10</v>
      </c>
      <c r="E6" s="112"/>
    </row>
    <row r="7" spans="1:11" ht="33.75" customHeight="1" thickBot="1" x14ac:dyDescent="0.2">
      <c r="A7" s="33" t="s">
        <v>15</v>
      </c>
      <c r="B7" s="34">
        <v>210220</v>
      </c>
      <c r="C7" s="34">
        <f>+B7</f>
        <v>210220</v>
      </c>
      <c r="D7" s="34">
        <f>+B7</f>
        <v>210220</v>
      </c>
      <c r="E7" s="43" t="s">
        <v>33</v>
      </c>
    </row>
    <row r="8" spans="1:11" ht="64.5" customHeight="1" thickBot="1" x14ac:dyDescent="0.2">
      <c r="A8" s="35" t="s">
        <v>0</v>
      </c>
      <c r="B8" s="36">
        <f>C8+B9+B10</f>
        <v>44277</v>
      </c>
      <c r="C8" s="37">
        <v>21910</v>
      </c>
      <c r="D8" s="38" t="s">
        <v>12</v>
      </c>
      <c r="E8" s="44" t="s">
        <v>34</v>
      </c>
    </row>
    <row r="9" spans="1:11" ht="30" customHeight="1" thickBot="1" x14ac:dyDescent="0.2">
      <c r="A9" s="33" t="s">
        <v>1</v>
      </c>
      <c r="B9" s="34">
        <v>14065</v>
      </c>
      <c r="C9" s="34">
        <f>+B9</f>
        <v>14065</v>
      </c>
      <c r="D9" s="38" t="s">
        <v>12</v>
      </c>
      <c r="E9" s="43" t="s">
        <v>35</v>
      </c>
    </row>
    <row r="10" spans="1:11" ht="40.5" customHeight="1" thickBot="1" x14ac:dyDescent="0.2">
      <c r="A10" s="33" t="s">
        <v>2</v>
      </c>
      <c r="B10" s="34">
        <f>4821+3481</f>
        <v>8302</v>
      </c>
      <c r="C10" s="34">
        <f>+B10</f>
        <v>8302</v>
      </c>
      <c r="D10" s="34">
        <v>3481</v>
      </c>
      <c r="E10" s="43" t="s">
        <v>36</v>
      </c>
    </row>
    <row r="11" spans="1:11" ht="49.5" customHeight="1" thickBot="1" x14ac:dyDescent="0.2">
      <c r="A11" s="39" t="s">
        <v>40</v>
      </c>
      <c r="B11" s="40">
        <v>8875</v>
      </c>
      <c r="C11" s="34">
        <v>3192</v>
      </c>
      <c r="D11" s="34">
        <f>+C11</f>
        <v>3192</v>
      </c>
      <c r="E11" s="45" t="s">
        <v>37</v>
      </c>
    </row>
    <row r="12" spans="1:11" ht="51" customHeight="1" thickBot="1" x14ac:dyDescent="0.2">
      <c r="A12" s="35" t="s">
        <v>39</v>
      </c>
      <c r="B12" s="37">
        <v>10284</v>
      </c>
      <c r="C12" s="34">
        <v>1647</v>
      </c>
      <c r="D12" s="34">
        <f>+C12</f>
        <v>1647</v>
      </c>
      <c r="E12" s="43" t="s">
        <v>38</v>
      </c>
    </row>
    <row r="13" spans="1:11" s="42" customFormat="1" x14ac:dyDescent="0.15">
      <c r="A13" s="9" t="s">
        <v>9</v>
      </c>
      <c r="B13" s="41"/>
      <c r="C13" s="41"/>
      <c r="D13" s="41"/>
    </row>
    <row r="15" spans="1:11" x14ac:dyDescent="0.15">
      <c r="A15" s="29" t="s">
        <v>32</v>
      </c>
    </row>
  </sheetData>
  <mergeCells count="5">
    <mergeCell ref="A1:E1"/>
    <mergeCell ref="A3:E3"/>
    <mergeCell ref="A5:A6"/>
    <mergeCell ref="B5:D5"/>
    <mergeCell ref="E5:E6"/>
  </mergeCells>
  <pageMargins left="0.7" right="0.7" top="0.75" bottom="0.75" header="0.3" footer="0.3"/>
  <pageSetup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
  <sheetViews>
    <sheetView zoomScaleNormal="100" workbookViewId="0">
      <selection sqref="A1:XFD1048576"/>
    </sheetView>
  </sheetViews>
  <sheetFormatPr baseColWidth="10" defaultColWidth="45.140625" defaultRowHeight="11.25" x14ac:dyDescent="0.15"/>
  <cols>
    <col min="1" max="1" width="20.7109375" style="46" customWidth="1"/>
    <col min="2" max="2" width="15.42578125" style="47" bestFit="1" customWidth="1"/>
    <col min="3" max="3" width="16.7109375" style="47" bestFit="1" customWidth="1"/>
    <col min="4" max="4" width="14.5703125" style="47" bestFit="1" customWidth="1"/>
    <col min="5" max="5" width="73.140625" style="46" customWidth="1"/>
    <col min="6" max="16384" width="45.140625" style="46"/>
  </cols>
  <sheetData>
    <row r="1" spans="1:11" s="59" customFormat="1" ht="36.75" customHeight="1" thickBot="1" x14ac:dyDescent="0.25">
      <c r="A1" s="113" t="s">
        <v>41</v>
      </c>
      <c r="B1" s="114"/>
      <c r="C1" s="114"/>
      <c r="D1" s="114"/>
      <c r="E1" s="115"/>
      <c r="K1" s="2"/>
    </row>
    <row r="2" spans="1:11" s="48" customFormat="1" x14ac:dyDescent="0.15">
      <c r="B2" s="49"/>
      <c r="C2" s="49"/>
      <c r="D2" s="49"/>
    </row>
    <row r="3" spans="1:11" s="48" customFormat="1" ht="33" customHeight="1" x14ac:dyDescent="0.15">
      <c r="A3" s="116" t="s">
        <v>20</v>
      </c>
      <c r="B3" s="116"/>
      <c r="C3" s="116"/>
      <c r="D3" s="116"/>
      <c r="E3" s="116"/>
    </row>
    <row r="4" spans="1:11" ht="12" thickBot="1" x14ac:dyDescent="0.2"/>
    <row r="5" spans="1:11" s="48" customFormat="1" ht="16.5" customHeight="1" thickBot="1" x14ac:dyDescent="0.2">
      <c r="A5" s="117" t="s">
        <v>4</v>
      </c>
      <c r="B5" s="119" t="s">
        <v>5</v>
      </c>
      <c r="C5" s="120"/>
      <c r="D5" s="121"/>
      <c r="E5" s="117" t="s">
        <v>11</v>
      </c>
    </row>
    <row r="6" spans="1:11" s="48" customFormat="1" ht="16.5" customHeight="1" thickBot="1" x14ac:dyDescent="0.2">
      <c r="A6" s="118"/>
      <c r="B6" s="58" t="s">
        <v>6</v>
      </c>
      <c r="C6" s="58" t="s">
        <v>7</v>
      </c>
      <c r="D6" s="58" t="s">
        <v>10</v>
      </c>
      <c r="E6" s="118"/>
    </row>
    <row r="7" spans="1:11" ht="33.75" customHeight="1" thickBot="1" x14ac:dyDescent="0.2">
      <c r="A7" s="50" t="s">
        <v>15</v>
      </c>
      <c r="B7" s="55">
        <v>214967</v>
      </c>
      <c r="C7" s="55">
        <f>+B7</f>
        <v>214967</v>
      </c>
      <c r="D7" s="55">
        <f>+B7</f>
        <v>214967</v>
      </c>
      <c r="E7" s="43" t="s">
        <v>33</v>
      </c>
    </row>
    <row r="8" spans="1:11" ht="64.5" customHeight="1" thickBot="1" x14ac:dyDescent="0.2">
      <c r="A8" s="51" t="s">
        <v>0</v>
      </c>
      <c r="B8" s="57">
        <f>C8+B9+B10</f>
        <v>44511</v>
      </c>
      <c r="C8" s="56">
        <v>21921</v>
      </c>
      <c r="D8" s="54" t="s">
        <v>12</v>
      </c>
      <c r="E8" s="44" t="s">
        <v>34</v>
      </c>
    </row>
    <row r="9" spans="1:11" ht="30" customHeight="1" thickBot="1" x14ac:dyDescent="0.2">
      <c r="A9" s="50" t="s">
        <v>1</v>
      </c>
      <c r="B9" s="55">
        <v>14249</v>
      </c>
      <c r="C9" s="55">
        <f>+B9</f>
        <v>14249</v>
      </c>
      <c r="D9" s="54" t="s">
        <v>12</v>
      </c>
      <c r="E9" s="43" t="s">
        <v>35</v>
      </c>
    </row>
    <row r="10" spans="1:11" ht="40.5" customHeight="1" thickBot="1" x14ac:dyDescent="0.2">
      <c r="A10" s="50" t="s">
        <v>2</v>
      </c>
      <c r="B10" s="34">
        <f>5005+D10</f>
        <v>8341</v>
      </c>
      <c r="C10" s="55">
        <f>+B10</f>
        <v>8341</v>
      </c>
      <c r="D10" s="34">
        <v>3336</v>
      </c>
      <c r="E10" s="43" t="s">
        <v>44</v>
      </c>
    </row>
    <row r="11" spans="1:11" ht="49.5" customHeight="1" thickBot="1" x14ac:dyDescent="0.2">
      <c r="A11" s="52" t="s">
        <v>40</v>
      </c>
      <c r="B11" s="40">
        <v>9038</v>
      </c>
      <c r="C11" s="34">
        <v>3252</v>
      </c>
      <c r="D11" s="34">
        <f>+C11</f>
        <v>3252</v>
      </c>
      <c r="E11" s="45" t="s">
        <v>43</v>
      </c>
    </row>
    <row r="12" spans="1:11" ht="51" customHeight="1" thickBot="1" x14ac:dyDescent="0.2">
      <c r="A12" s="51" t="s">
        <v>39</v>
      </c>
      <c r="B12" s="37">
        <v>10451</v>
      </c>
      <c r="C12" s="34">
        <v>1672</v>
      </c>
      <c r="D12" s="34">
        <f>+C12</f>
        <v>1672</v>
      </c>
      <c r="E12" s="43" t="s">
        <v>42</v>
      </c>
    </row>
    <row r="13" spans="1:11" s="29" customFormat="1" x14ac:dyDescent="0.15">
      <c r="A13" s="53" t="s">
        <v>45</v>
      </c>
      <c r="B13" s="31"/>
      <c r="C13" s="31"/>
      <c r="D13" s="31"/>
    </row>
    <row r="14" spans="1:11" s="29" customFormat="1" x14ac:dyDescent="0.15">
      <c r="B14" s="31"/>
      <c r="C14" s="31"/>
      <c r="D14" s="31"/>
    </row>
    <row r="15" spans="1:11" s="29" customFormat="1" x14ac:dyDescent="0.15">
      <c r="A15" s="29" t="s">
        <v>46</v>
      </c>
      <c r="B15" s="31"/>
      <c r="C15" s="31"/>
      <c r="D15" s="31"/>
    </row>
  </sheetData>
  <mergeCells count="5">
    <mergeCell ref="A1:E1"/>
    <mergeCell ref="A3:E3"/>
    <mergeCell ref="A5:A6"/>
    <mergeCell ref="B5:D5"/>
    <mergeCell ref="E5:E6"/>
  </mergeCells>
  <pageMargins left="0.7" right="0.7" top="0.75" bottom="0.75" header="0.3" footer="0.3"/>
  <pageSetup paperSize="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AF79-4481-4904-8C65-174F18BD0A2A}">
  <dimension ref="A1:K15"/>
  <sheetViews>
    <sheetView workbookViewId="0">
      <selection activeCell="B7" sqref="B7"/>
    </sheetView>
  </sheetViews>
  <sheetFormatPr baseColWidth="10" defaultColWidth="45.140625" defaultRowHeight="11.25" x14ac:dyDescent="0.15"/>
  <cols>
    <col min="1" max="1" width="20.7109375" style="46" customWidth="1"/>
    <col min="2" max="2" width="15.42578125" style="47" bestFit="1" customWidth="1"/>
    <col min="3" max="3" width="16.7109375" style="47" bestFit="1" customWidth="1"/>
    <col min="4" max="4" width="14.5703125" style="47" bestFit="1" customWidth="1"/>
    <col min="5" max="5" width="73.140625" style="46" customWidth="1"/>
    <col min="6" max="16384" width="45.140625" style="46"/>
  </cols>
  <sheetData>
    <row r="1" spans="1:11" s="59" customFormat="1" ht="36.75" customHeight="1" thickBot="1" x14ac:dyDescent="0.25">
      <c r="A1" s="122" t="s">
        <v>47</v>
      </c>
      <c r="B1" s="123"/>
      <c r="C1" s="123"/>
      <c r="D1" s="123"/>
      <c r="E1" s="124"/>
      <c r="K1" s="2"/>
    </row>
    <row r="2" spans="1:11" s="48" customFormat="1" x14ac:dyDescent="0.15">
      <c r="B2" s="49"/>
      <c r="C2" s="49"/>
      <c r="D2" s="49"/>
    </row>
    <row r="3" spans="1:11" s="48" customFormat="1" ht="33" customHeight="1" x14ac:dyDescent="0.15">
      <c r="A3" s="116" t="s">
        <v>20</v>
      </c>
      <c r="B3" s="116"/>
      <c r="C3" s="116"/>
      <c r="D3" s="116"/>
      <c r="E3" s="116"/>
    </row>
    <row r="4" spans="1:11" ht="12" thickBot="1" x14ac:dyDescent="0.2"/>
    <row r="5" spans="1:11" s="48" customFormat="1" ht="16.5" customHeight="1" thickBot="1" x14ac:dyDescent="0.2">
      <c r="A5" s="125" t="s">
        <v>4</v>
      </c>
      <c r="B5" s="127" t="s">
        <v>5</v>
      </c>
      <c r="C5" s="128"/>
      <c r="D5" s="129"/>
      <c r="E5" s="125" t="s">
        <v>11</v>
      </c>
    </row>
    <row r="6" spans="1:11" s="48" customFormat="1" ht="16.5" customHeight="1" thickBot="1" x14ac:dyDescent="0.2">
      <c r="A6" s="126"/>
      <c r="B6" s="62" t="s">
        <v>6</v>
      </c>
      <c r="C6" s="62" t="s">
        <v>7</v>
      </c>
      <c r="D6" s="62" t="s">
        <v>10</v>
      </c>
      <c r="E6" s="126"/>
    </row>
    <row r="7" spans="1:11" ht="33.75" customHeight="1" thickBot="1" x14ac:dyDescent="0.2">
      <c r="A7" s="50" t="s">
        <v>15</v>
      </c>
      <c r="B7" s="34">
        <v>217428</v>
      </c>
      <c r="C7" s="34">
        <f>+B7</f>
        <v>217428</v>
      </c>
      <c r="D7" s="34">
        <f>+B7</f>
        <v>217428</v>
      </c>
      <c r="E7" s="43" t="s">
        <v>33</v>
      </c>
    </row>
    <row r="8" spans="1:11" ht="64.5" customHeight="1" thickBot="1" x14ac:dyDescent="0.2">
      <c r="A8" s="51" t="s">
        <v>0</v>
      </c>
      <c r="B8" s="36">
        <f>C8+B9+B10</f>
        <v>46044</v>
      </c>
      <c r="C8" s="37">
        <v>21978</v>
      </c>
      <c r="D8" s="38" t="s">
        <v>12</v>
      </c>
      <c r="E8" s="44" t="s">
        <v>34</v>
      </c>
    </row>
    <row r="9" spans="1:11" ht="30" customHeight="1" thickBot="1" x14ac:dyDescent="0.2">
      <c r="A9" s="50" t="s">
        <v>1</v>
      </c>
      <c r="B9" s="34">
        <v>14184</v>
      </c>
      <c r="C9" s="34">
        <f>+B9</f>
        <v>14184</v>
      </c>
      <c r="D9" s="38" t="s">
        <v>12</v>
      </c>
      <c r="E9" s="43" t="s">
        <v>35</v>
      </c>
    </row>
    <row r="10" spans="1:11" ht="40.5" customHeight="1" thickBot="1" x14ac:dyDescent="0.2">
      <c r="A10" s="50" t="s">
        <v>2</v>
      </c>
      <c r="B10" s="34">
        <f>5216+D10</f>
        <v>9882</v>
      </c>
      <c r="C10" s="34">
        <f>+B10</f>
        <v>9882</v>
      </c>
      <c r="D10" s="34">
        <v>4666</v>
      </c>
      <c r="E10" s="43" t="s">
        <v>44</v>
      </c>
    </row>
    <row r="11" spans="1:11" ht="49.5" customHeight="1" thickBot="1" x14ac:dyDescent="0.2">
      <c r="A11" s="52" t="s">
        <v>40</v>
      </c>
      <c r="B11" s="40">
        <v>9131</v>
      </c>
      <c r="C11" s="34">
        <v>3286</v>
      </c>
      <c r="D11" s="34">
        <f>+C11</f>
        <v>3286</v>
      </c>
      <c r="E11" s="45" t="s">
        <v>43</v>
      </c>
    </row>
    <row r="12" spans="1:11" ht="51" customHeight="1" thickBot="1" x14ac:dyDescent="0.2">
      <c r="A12" s="51" t="s">
        <v>39</v>
      </c>
      <c r="B12" s="37">
        <v>10571</v>
      </c>
      <c r="C12" s="34">
        <v>1692</v>
      </c>
      <c r="D12" s="34">
        <f>+C12</f>
        <v>1692</v>
      </c>
      <c r="E12" s="43" t="s">
        <v>42</v>
      </c>
    </row>
    <row r="13" spans="1:11" s="29" customFormat="1" x14ac:dyDescent="0.15">
      <c r="A13" s="53" t="s">
        <v>45</v>
      </c>
      <c r="B13" s="31"/>
      <c r="C13" s="31"/>
      <c r="D13" s="31"/>
    </row>
    <row r="14" spans="1:11" s="29" customFormat="1" x14ac:dyDescent="0.15">
      <c r="B14" s="31"/>
      <c r="C14" s="31"/>
      <c r="D14" s="31"/>
    </row>
    <row r="15" spans="1:11" s="60" customFormat="1" ht="15.75" customHeight="1" x14ac:dyDescent="0.25">
      <c r="A15" s="60" t="s">
        <v>48</v>
      </c>
      <c r="B15" s="61"/>
      <c r="C15" s="61"/>
      <c r="D15" s="61"/>
    </row>
  </sheetData>
  <mergeCells count="5">
    <mergeCell ref="A1:E1"/>
    <mergeCell ref="A3:E3"/>
    <mergeCell ref="A5:A6"/>
    <mergeCell ref="B5:D5"/>
    <mergeCell ref="E5:E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8FC7-1D41-49E1-80DF-8C7752161382}">
  <dimension ref="A1:K15"/>
  <sheetViews>
    <sheetView workbookViewId="0">
      <selection activeCell="A13" sqref="A13"/>
    </sheetView>
  </sheetViews>
  <sheetFormatPr baseColWidth="10" defaultColWidth="45.140625" defaultRowHeight="11.25" x14ac:dyDescent="0.15"/>
  <cols>
    <col min="1" max="1" width="20.7109375" style="46" customWidth="1"/>
    <col min="2" max="2" width="15.42578125" style="47" bestFit="1" customWidth="1"/>
    <col min="3" max="3" width="16.7109375" style="47" bestFit="1" customWidth="1"/>
    <col min="4" max="4" width="14.5703125" style="47" bestFit="1" customWidth="1"/>
    <col min="5" max="5" width="73.140625" style="46" customWidth="1"/>
    <col min="6" max="16384" width="45.140625" style="46"/>
  </cols>
  <sheetData>
    <row r="1" spans="1:11" s="63" customFormat="1" ht="36.75" customHeight="1" thickBot="1" x14ac:dyDescent="0.25">
      <c r="A1" s="130" t="s">
        <v>49</v>
      </c>
      <c r="B1" s="131"/>
      <c r="C1" s="131"/>
      <c r="D1" s="131"/>
      <c r="E1" s="132"/>
      <c r="K1" s="64"/>
    </row>
    <row r="2" spans="1:11" x14ac:dyDescent="0.15">
      <c r="A2" s="48"/>
      <c r="B2" s="49"/>
      <c r="C2" s="49"/>
      <c r="D2" s="49"/>
      <c r="E2" s="48"/>
    </row>
    <row r="3" spans="1:11" ht="33" customHeight="1" x14ac:dyDescent="0.15">
      <c r="A3" s="116" t="s">
        <v>20</v>
      </c>
      <c r="B3" s="116"/>
      <c r="C3" s="116"/>
      <c r="D3" s="116"/>
      <c r="E3" s="116"/>
    </row>
    <row r="4" spans="1:11" ht="12" thickBot="1" x14ac:dyDescent="0.2"/>
    <row r="5" spans="1:11" ht="16.5" customHeight="1" thickBot="1" x14ac:dyDescent="0.2">
      <c r="A5" s="133" t="s">
        <v>4</v>
      </c>
      <c r="B5" s="135" t="s">
        <v>5</v>
      </c>
      <c r="C5" s="136"/>
      <c r="D5" s="137"/>
      <c r="E5" s="133" t="s">
        <v>11</v>
      </c>
    </row>
    <row r="6" spans="1:11" ht="16.5" customHeight="1" thickBot="1" x14ac:dyDescent="0.2">
      <c r="A6" s="134"/>
      <c r="B6" s="68" t="s">
        <v>6</v>
      </c>
      <c r="C6" s="68" t="s">
        <v>7</v>
      </c>
      <c r="D6" s="68" t="s">
        <v>10</v>
      </c>
      <c r="E6" s="134"/>
    </row>
    <row r="7" spans="1:11" ht="33.75" customHeight="1" thickBot="1" x14ac:dyDescent="0.2">
      <c r="A7" s="33" t="s">
        <v>15</v>
      </c>
      <c r="B7" s="34">
        <v>220129</v>
      </c>
      <c r="C7" s="34">
        <f>+B7</f>
        <v>220129</v>
      </c>
      <c r="D7" s="34">
        <f>+B7</f>
        <v>220129</v>
      </c>
      <c r="E7" s="67" t="s">
        <v>33</v>
      </c>
    </row>
    <row r="8" spans="1:11" ht="64.5" customHeight="1" thickBot="1" x14ac:dyDescent="0.2">
      <c r="A8" s="35" t="s">
        <v>0</v>
      </c>
      <c r="B8" s="36">
        <f>C8+B9+B10</f>
        <v>46168</v>
      </c>
      <c r="C8" s="37">
        <v>22087</v>
      </c>
      <c r="D8" s="38" t="s">
        <v>12</v>
      </c>
      <c r="E8" s="69" t="s">
        <v>34</v>
      </c>
    </row>
    <row r="9" spans="1:11" ht="30" customHeight="1" thickBot="1" x14ac:dyDescent="0.2">
      <c r="A9" s="33" t="s">
        <v>1</v>
      </c>
      <c r="B9" s="34">
        <v>14161</v>
      </c>
      <c r="C9" s="34">
        <f>+B9</f>
        <v>14161</v>
      </c>
      <c r="D9" s="38" t="s">
        <v>12</v>
      </c>
      <c r="E9" s="67" t="s">
        <v>35</v>
      </c>
    </row>
    <row r="10" spans="1:11" ht="40.5" customHeight="1" thickBot="1" x14ac:dyDescent="0.2">
      <c r="A10" s="33" t="s">
        <v>2</v>
      </c>
      <c r="B10" s="34">
        <f>5254+D10</f>
        <v>9920</v>
      </c>
      <c r="C10" s="34">
        <f>+B10</f>
        <v>9920</v>
      </c>
      <c r="D10" s="34">
        <v>4666</v>
      </c>
      <c r="E10" s="67" t="s">
        <v>44</v>
      </c>
    </row>
    <row r="11" spans="1:11" ht="49.5" customHeight="1" thickBot="1" x14ac:dyDescent="0.2">
      <c r="A11" s="39" t="s">
        <v>40</v>
      </c>
      <c r="B11" s="40">
        <v>9373</v>
      </c>
      <c r="C11" s="34">
        <v>3564</v>
      </c>
      <c r="D11" s="34">
        <f>+C11</f>
        <v>3564</v>
      </c>
      <c r="E11" s="70" t="s">
        <v>43</v>
      </c>
    </row>
    <row r="12" spans="1:11" ht="51" customHeight="1" thickBot="1" x14ac:dyDescent="0.2">
      <c r="A12" s="35" t="s">
        <v>39</v>
      </c>
      <c r="B12" s="37">
        <v>10709</v>
      </c>
      <c r="C12" s="34">
        <v>1718</v>
      </c>
      <c r="D12" s="34">
        <f>+C12</f>
        <v>1718</v>
      </c>
      <c r="E12" s="67" t="s">
        <v>42</v>
      </c>
    </row>
    <row r="13" spans="1:11" x14ac:dyDescent="0.15">
      <c r="A13" s="71" t="s">
        <v>51</v>
      </c>
    </row>
    <row r="14" spans="1:11" x14ac:dyDescent="0.15">
      <c r="A14" s="48"/>
    </row>
    <row r="15" spans="1:11" s="65" customFormat="1" ht="15.75" customHeight="1" x14ac:dyDescent="0.25">
      <c r="A15" s="72" t="s">
        <v>52</v>
      </c>
      <c r="B15" s="66"/>
      <c r="C15" s="66"/>
      <c r="D15" s="66"/>
    </row>
  </sheetData>
  <mergeCells count="5">
    <mergeCell ref="A1:E1"/>
    <mergeCell ref="A3:E3"/>
    <mergeCell ref="A5:A6"/>
    <mergeCell ref="B5:D5"/>
    <mergeCell ref="E5: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2015</vt:lpstr>
      <vt:lpstr>2016</vt:lpstr>
      <vt:lpstr>2017</vt:lpstr>
      <vt:lpstr>2018</vt:lpstr>
      <vt:lpstr>2019</vt:lpstr>
      <vt:lpstr>2020</vt:lpstr>
      <vt:lpstr>2021</vt:lpstr>
      <vt:lpstr>2022</vt:lpstr>
      <vt:lpstr>2023</vt:lpstr>
      <vt:lpstr>2024</vt:lpstr>
      <vt:lpstr>2025</vt:lpstr>
      <vt:lpstr>2026</vt:lpstr>
      <vt:lpstr>'2017'!Área_de_impresión</vt:lpstr>
      <vt:lpstr>'2018'!Área_de_impresión</vt:lpstr>
      <vt:lpstr>'2020'!Área_de_impresión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Salud Osorno</dc:creator>
  <cp:lastModifiedBy>Servicio de Salud Osorno</cp:lastModifiedBy>
  <cp:lastPrinted>2019-12-09T20:06:16Z</cp:lastPrinted>
  <dcterms:created xsi:type="dcterms:W3CDTF">2015-01-09T11:24:33Z</dcterms:created>
  <dcterms:modified xsi:type="dcterms:W3CDTF">2026-01-28T20:54:06Z</dcterms:modified>
</cp:coreProperties>
</file>